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https://eventdecision.sharepoint.com/sites/EventDecision/Shared Documents/_TRACK/TRACK/CLIENTS/CHEERFUL_UK/WSJ CEO Council 2022, 901963/track report/"/>
    </mc:Choice>
  </mc:AlternateContent>
  <xr:revisionPtr revIDLastSave="9" documentId="8_{F24B0B3E-3C0B-0E4D-B1AA-D71655598B0C}" xr6:coauthVersionLast="47" xr6:coauthVersionMax="47" xr10:uidLastSave="{B348EFCF-5A7D-EB49-8486-23B811D52187}"/>
  <bookViews>
    <workbookView xWindow="31380" yWindow="500" windowWidth="27640" windowHeight="15960" xr2:uid="{CAF8094B-CF2E-5E47-9120-E6C236A33852}"/>
  </bookViews>
  <sheets>
    <sheet name="SUMMARY" sheetId="1" r:id="rId1"/>
  </sheets>
  <externalReferences>
    <externalReference r:id="rId2"/>
    <externalReference r:id="rId3"/>
    <externalReference r:id="rId4"/>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7" i="1" l="1"/>
  <c r="I13" i="1" s="1"/>
  <c r="AB8" i="1" s="1"/>
  <c r="F55" i="1"/>
  <c r="F53" i="1"/>
  <c r="I11" i="1" s="1"/>
  <c r="F51" i="1"/>
  <c r="I10" i="1" s="1"/>
  <c r="Y8" i="1" s="1"/>
  <c r="C51" i="1"/>
  <c r="F46" i="1"/>
  <c r="F45" i="1"/>
  <c r="F44" i="1"/>
  <c r="D44" i="1"/>
  <c r="F43" i="1"/>
  <c r="G47" i="1" s="1"/>
  <c r="D43" i="1"/>
  <c r="F42" i="1"/>
  <c r="D42" i="1"/>
  <c r="F41" i="1"/>
  <c r="F37" i="1"/>
  <c r="I9" i="1" s="1"/>
  <c r="F36" i="1"/>
  <c r="F35" i="1"/>
  <c r="D35" i="1"/>
  <c r="F34" i="1"/>
  <c r="G38" i="1" s="1"/>
  <c r="D34" i="1"/>
  <c r="F33" i="1"/>
  <c r="D33" i="1"/>
  <c r="F32" i="1"/>
  <c r="C19" i="1"/>
  <c r="C13" i="1"/>
  <c r="W8" i="1"/>
  <c r="I8" i="1"/>
  <c r="X8" i="1" l="1"/>
  <c r="J17" i="1"/>
  <c r="I7" i="1"/>
  <c r="Z8" i="1"/>
  <c r="I12" i="1"/>
  <c r="F39" i="1"/>
  <c r="F48" i="1"/>
  <c r="J16" i="1" l="1"/>
  <c r="F59" i="1"/>
  <c r="AA8" i="1"/>
  <c r="I14" i="1"/>
  <c r="J19" i="1"/>
  <c r="V8" i="1"/>
  <c r="Y13" i="1" l="1"/>
  <c r="J13" i="1"/>
  <c r="AB7" i="1" s="1"/>
  <c r="J9" i="1"/>
  <c r="X7" i="1" s="1"/>
  <c r="J10" i="1"/>
  <c r="Y7" i="1" s="1"/>
  <c r="J8" i="1"/>
  <c r="W7" i="1" s="1"/>
  <c r="J11" i="1"/>
  <c r="Z7" i="1" s="1"/>
  <c r="J7" i="1"/>
  <c r="J12" i="1"/>
  <c r="AA7" i="1" s="1"/>
  <c r="H42" i="1"/>
  <c r="H45" i="1"/>
  <c r="H36" i="1"/>
  <c r="H33" i="1"/>
  <c r="H57" i="1"/>
  <c r="H43" i="1"/>
  <c r="H44" i="1"/>
  <c r="H51" i="1"/>
  <c r="H32" i="1"/>
  <c r="H37" i="1"/>
  <c r="H53" i="1"/>
  <c r="H41" i="1"/>
  <c r="H34" i="1"/>
  <c r="H46" i="1"/>
  <c r="H55" i="1"/>
  <c r="H35" i="1"/>
  <c r="V7" i="1" l="1"/>
  <c r="J14" i="1"/>
  <c r="H59" i="1"/>
  <c r="Y15" i="1"/>
  <c r="Y17" i="1"/>
</calcChain>
</file>

<file path=xl/sharedStrings.xml><?xml version="1.0" encoding="utf-8"?>
<sst xmlns="http://schemas.openxmlformats.org/spreadsheetml/2006/main" count="113" uniqueCount="79">
  <si>
    <t>event:decision Event Emissions Audit Summary</t>
  </si>
  <si>
    <t>For Cheerful Twentyfirst Staff Only</t>
  </si>
  <si>
    <t>Emissions Calculations</t>
  </si>
  <si>
    <t>Reporting Boundaries</t>
  </si>
  <si>
    <t>PRE EVENT</t>
  </si>
  <si>
    <t>tCO2e</t>
  </si>
  <si>
    <t>%</t>
  </si>
  <si>
    <t>Travel</t>
  </si>
  <si>
    <t>Accomm</t>
  </si>
  <si>
    <t>Food &amp; Beverage</t>
  </si>
  <si>
    <t>Event Energy</t>
  </si>
  <si>
    <t>Materials</t>
  </si>
  <si>
    <t>Transport</t>
  </si>
  <si>
    <t>Waste</t>
  </si>
  <si>
    <t>&lt;- C21: Copy &amp; Paste this whole section</t>
  </si>
  <si>
    <t>Project</t>
  </si>
  <si>
    <t>Event Name:</t>
  </si>
  <si>
    <t>WSJ CEO 2022</t>
  </si>
  <si>
    <t>Total Travel</t>
  </si>
  <si>
    <t>C21: Please copy &amp; paste only lines 7&amp;8 for client report</t>
  </si>
  <si>
    <t>Total Accommodation</t>
  </si>
  <si>
    <t>Event Duration</t>
  </si>
  <si>
    <t>days</t>
  </si>
  <si>
    <t>Total F&amp;B</t>
  </si>
  <si>
    <t>Set up</t>
  </si>
  <si>
    <t>Rehearsal</t>
  </si>
  <si>
    <t>De rig</t>
  </si>
  <si>
    <r>
      <t>T</t>
    </r>
    <r>
      <rPr>
        <sz val="13.95"/>
        <color rgb="FF13022B"/>
        <rFont val="Source Sans Pro"/>
        <family val="2"/>
        <charset val="1"/>
      </rPr>
      <t>otal Tonnes</t>
    </r>
    <r>
      <rPr>
        <sz val="13.95"/>
        <color rgb="FF000000"/>
        <rFont val="Source Sans Pro"/>
        <family val="2"/>
        <charset val="1"/>
      </rPr>
      <t xml:space="preserve"> of CO</t>
    </r>
    <r>
      <rPr>
        <sz val="13.95"/>
        <color rgb="FF000000"/>
        <rFont val="Source Sans Pro"/>
        <family val="2"/>
        <charset val="1"/>
      </rPr>
      <t>₂</t>
    </r>
    <r>
      <rPr>
        <sz val="13.95"/>
        <color rgb="FF000000"/>
        <rFont val="Source Sans Pro"/>
        <family val="2"/>
        <charset val="1"/>
      </rPr>
      <t xml:space="preserve">e </t>
    </r>
    <r>
      <rPr>
        <sz val="13.95"/>
        <color rgb="FF000000"/>
        <rFont val="Source Sans Pro"/>
        <family val="2"/>
        <charset val="1"/>
      </rPr>
      <t>calculated</t>
    </r>
  </si>
  <si>
    <t>Total</t>
  </si>
  <si>
    <t>C21: This is your total emissions for this event</t>
  </si>
  <si>
    <t>TOTAL EMISSIONS</t>
  </si>
  <si>
    <r>
      <rPr>
        <sz val="13.95"/>
        <color rgb="FF000000"/>
        <rFont val="Source Sans Pro"/>
      </rPr>
      <t>T</t>
    </r>
    <r>
      <rPr>
        <sz val="13.95"/>
        <color rgb="FF13022B"/>
        <rFont val="Source Sans Pro"/>
      </rPr>
      <t>otal Tonnes</t>
    </r>
    <r>
      <rPr>
        <sz val="13.95"/>
        <color rgb="FF000000"/>
        <rFont val="Source Sans Pro"/>
      </rPr>
      <t xml:space="preserve"> of CO₂e per in-person delegate</t>
    </r>
  </si>
  <si>
    <t>Country</t>
  </si>
  <si>
    <t>US</t>
  </si>
  <si>
    <t>C21: This is your  emissions per in person delegate, this is the one you'll most likely use</t>
  </si>
  <si>
    <t>TOTAL Delegate to Crew emissions ratio</t>
  </si>
  <si>
    <r>
      <rPr>
        <sz val="13.95"/>
        <color rgb="FF000000"/>
        <rFont val="Source Sans Pro"/>
      </rPr>
      <t>T</t>
    </r>
    <r>
      <rPr>
        <sz val="13.95"/>
        <color rgb="FF13022B"/>
        <rFont val="Source Sans Pro"/>
      </rPr>
      <t>otal Tonnes</t>
    </r>
    <r>
      <rPr>
        <sz val="13.95"/>
        <color rgb="FF000000"/>
        <rFont val="Source Sans Pro"/>
      </rPr>
      <t xml:space="preserve"> of CO₂e per total delegates</t>
    </r>
  </si>
  <si>
    <t>Participants</t>
  </si>
  <si>
    <t>in-person</t>
  </si>
  <si>
    <t>TRAVEL Delegate to Crew emissions ratio</t>
  </si>
  <si>
    <t>C21: This is your  emissions per total delegates. You'll use this for a hybrid event if it draws a clearer picture for clients</t>
  </si>
  <si>
    <t>online</t>
  </si>
  <si>
    <t>Total Travel without FLIGHTS</t>
  </si>
  <si>
    <t>Crew</t>
  </si>
  <si>
    <t xml:space="preserve">Event Space in use </t>
  </si>
  <si>
    <t>sqm</t>
  </si>
  <si>
    <t>Number</t>
  </si>
  <si>
    <t>Total KM</t>
  </si>
  <si>
    <t>factor</t>
  </si>
  <si>
    <t>OUTPUT</t>
  </si>
  <si>
    <t>Sub Total</t>
  </si>
  <si>
    <t>Delegate Flights</t>
  </si>
  <si>
    <t>-</t>
  </si>
  <si>
    <t>Delegate Train</t>
  </si>
  <si>
    <t>Delegate Private Vehicles</t>
  </si>
  <si>
    <t>Delegate Coaches</t>
  </si>
  <si>
    <t>Delegate Accommodation</t>
  </si>
  <si>
    <t>Delegate Food &amp; Beverage</t>
  </si>
  <si>
    <t>Delegate Travel</t>
  </si>
  <si>
    <t>TOTAL DELEGATE</t>
  </si>
  <si>
    <t>Crew Flights</t>
  </si>
  <si>
    <t>Crew Train</t>
  </si>
  <si>
    <t>Crew Private Vehicles</t>
  </si>
  <si>
    <t>Crew Coaches</t>
  </si>
  <si>
    <t>Crew Accomodation</t>
  </si>
  <si>
    <t>Crew Food &amp; Beverage</t>
  </si>
  <si>
    <t>Crew Travel</t>
  </si>
  <si>
    <t xml:space="preserve">TOTAL CREW </t>
  </si>
  <si>
    <t>Event Energy (kWh)</t>
  </si>
  <si>
    <t>Equipment Transport</t>
  </si>
  <si>
    <t>boundaries:</t>
  </si>
  <si>
    <t>Event duration (days), delegates (where applicable), staff, event area (sqm.).</t>
  </si>
  <si>
    <t>Travel: guest, crew and staffing travel by mode (air, private vehicle, public transport) and distance.</t>
  </si>
  <si>
    <t>Accommodation: hotel nights for build crew by star-rating.</t>
  </si>
  <si>
    <t>Catering: includes number of meals (non-vegetarian, vegetarian, vegan) for crew/ build staff for duration of event.</t>
  </si>
  <si>
    <t>energy: actual consumption as estimated or measured by venue (kWh).</t>
  </si>
  <si>
    <t>Materials: printed matter, plastics, recyclable materials and other materials used in stand build &amp; deliver.</t>
  </si>
  <si>
    <t>Transportation: transported weight of AV, materials, furniture and other stand-based items, distance and mode of transportation.</t>
  </si>
  <si>
    <t>Waste: recyclable and residual waste, estimated.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</si>
</sst>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b/>
      <sz val="12"/>
      <color theme="0"/>
      <name val="Calibri"/>
      <family val="2"/>
      <scheme val="minor"/>
    </font>
    <font>
      <sz val="12"/>
      <color rgb="FFFF0000"/>
      <name val="Calibri"/>
      <family val="2"/>
      <scheme val="minor"/>
    </font>
    <font>
      <sz val="12"/>
      <color theme="0"/>
      <name val="Calibri"/>
      <family val="2"/>
      <scheme val="minor"/>
    </font>
    <font>
      <b/>
      <sz val="26"/>
      <color theme="0"/>
      <name val="Calibri"/>
      <family val="2"/>
      <scheme val="minor"/>
    </font>
    <font>
      <b/>
      <sz val="26"/>
      <color rgb="FFFF0000"/>
      <name val="Calibri"/>
      <family val="2"/>
      <scheme val="minor"/>
    </font>
    <font>
      <b/>
      <sz val="20"/>
      <color rgb="FF000000"/>
      <name val="Cordia New"/>
      <family val="2"/>
    </font>
    <font>
      <sz val="12"/>
      <color rgb="FF008CC6"/>
      <name val="Calibri"/>
      <family val="2"/>
      <scheme val="minor"/>
    </font>
    <font>
      <sz val="12"/>
      <color rgb="FFFFFFFF"/>
      <name val="Calibri"/>
      <family val="2"/>
      <scheme val="minor"/>
    </font>
    <font>
      <sz val="11"/>
      <color rgb="FFFFFFFF"/>
      <name val="Source Sans Pro"/>
      <family val="2"/>
      <charset val="1"/>
    </font>
    <font>
      <b/>
      <sz val="11"/>
      <color rgb="FF000000"/>
      <name val="Source Sans Pro"/>
      <family val="2"/>
      <charset val="1"/>
    </font>
    <font>
      <sz val="13.95"/>
      <color rgb="FF000000"/>
      <name val="Source Sans Pro"/>
      <family val="2"/>
      <charset val="1"/>
    </font>
    <font>
      <sz val="13.95"/>
      <color rgb="FF13022B"/>
      <name val="Source Sans Pro"/>
      <family val="2"/>
      <charset val="1"/>
    </font>
    <font>
      <sz val="12"/>
      <color theme="1"/>
      <name val="Source Sans Pro"/>
    </font>
    <font>
      <b/>
      <sz val="12"/>
      <color rgb="FFFFFFFF"/>
      <name val="Calibri"/>
      <family val="2"/>
      <scheme val="minor"/>
    </font>
    <font>
      <sz val="13.95"/>
      <color rgb="FF000000"/>
      <name val="Source Sans Pro"/>
    </font>
    <font>
      <sz val="13.95"/>
      <color rgb="FF13022B"/>
      <name val="Source Sans Pro"/>
    </font>
    <font>
      <u/>
      <sz val="12"/>
      <color theme="10"/>
      <name val="Calibri"/>
      <family val="2"/>
      <scheme val="minor"/>
    </font>
    <font>
      <u/>
      <sz val="12"/>
      <color theme="0"/>
      <name val="Calibri"/>
      <family val="2"/>
      <scheme val="minor"/>
    </font>
    <font>
      <b/>
      <sz val="11"/>
      <color rgb="FF333333"/>
      <name val="Helvetica"/>
      <family val="2"/>
    </font>
    <font>
      <sz val="11"/>
      <color theme="1"/>
      <name val="Helvetica"/>
      <family val="2"/>
    </font>
  </fonts>
  <fills count="21">
    <fill>
      <patternFill patternType="none"/>
    </fill>
    <fill>
      <patternFill patternType="gray125"/>
    </fill>
    <fill>
      <patternFill patternType="solid">
        <fgColor rgb="FF008CC6"/>
        <bgColor indexed="64"/>
      </patternFill>
    </fill>
    <fill>
      <patternFill patternType="solid">
        <fgColor rgb="FFFFFFFF"/>
        <bgColor indexed="64"/>
      </patternFill>
    </fill>
    <fill>
      <patternFill patternType="solid">
        <fgColor rgb="FFFFFF00"/>
        <bgColor indexed="64"/>
      </patternFill>
    </fill>
    <fill>
      <patternFill patternType="solid">
        <fgColor rgb="FFAF0C34"/>
        <bgColor indexed="64"/>
      </patternFill>
    </fill>
    <fill>
      <patternFill patternType="solid">
        <fgColor rgb="FF880A32"/>
        <bgColor indexed="64"/>
      </patternFill>
    </fill>
    <fill>
      <patternFill patternType="solid">
        <fgColor rgb="FF61072F"/>
        <bgColor indexed="64"/>
      </patternFill>
    </fill>
    <fill>
      <patternFill patternType="solid">
        <fgColor rgb="FF3A052D"/>
        <bgColor indexed="64"/>
      </patternFill>
    </fill>
    <fill>
      <patternFill patternType="solid">
        <fgColor rgb="FF13022B"/>
        <bgColor indexed="64"/>
      </patternFill>
    </fill>
    <fill>
      <patternFill patternType="solid">
        <fgColor rgb="FFC5A273"/>
        <bgColor indexed="64"/>
      </patternFill>
    </fill>
    <fill>
      <patternFill patternType="solid">
        <fgColor rgb="FFDCC7AB"/>
        <bgColor indexed="64"/>
      </patternFill>
    </fill>
    <fill>
      <patternFill patternType="solid">
        <fgColor rgb="FF0070C0"/>
        <bgColor indexed="64"/>
      </patternFill>
    </fill>
    <fill>
      <patternFill patternType="solid">
        <fgColor rgb="FFFF7E00"/>
        <bgColor indexed="64"/>
      </patternFill>
    </fill>
    <fill>
      <patternFill patternType="solid">
        <fgColor theme="0" tint="-0.34998626667073579"/>
        <bgColor indexed="64"/>
      </patternFill>
    </fill>
    <fill>
      <patternFill patternType="solid">
        <fgColor rgb="FFFFC000"/>
        <bgColor indexed="64"/>
      </patternFill>
    </fill>
    <fill>
      <patternFill patternType="solid">
        <fgColor rgb="FF00B050"/>
        <bgColor indexed="64"/>
      </patternFill>
    </fill>
    <fill>
      <patternFill patternType="solid">
        <fgColor rgb="FF002060"/>
        <bgColor indexed="64"/>
      </patternFill>
    </fill>
    <fill>
      <patternFill patternType="solid">
        <fgColor rgb="FF92D050"/>
        <bgColor indexed="64"/>
      </patternFill>
    </fill>
    <fill>
      <patternFill patternType="solid">
        <fgColor theme="8" tint="0.59999389629810485"/>
        <bgColor indexed="64"/>
      </patternFill>
    </fill>
    <fill>
      <patternFill patternType="solid">
        <fgColor rgb="FF008CC6"/>
        <bgColor rgb="FF000000"/>
      </patternFill>
    </fill>
  </fills>
  <borders count="32">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13022B"/>
      </left>
      <right style="medium">
        <color rgb="FF13022B"/>
      </right>
      <top style="medium">
        <color rgb="FF13022B"/>
      </top>
      <bottom/>
      <diagonal/>
    </border>
    <border>
      <left style="medium">
        <color indexed="64"/>
      </left>
      <right/>
      <top/>
      <bottom/>
      <diagonal/>
    </border>
    <border>
      <left/>
      <right style="medium">
        <color indexed="64"/>
      </right>
      <top/>
      <bottom/>
      <diagonal/>
    </border>
    <border>
      <left style="medium">
        <color rgb="FF13022B"/>
      </left>
      <right style="medium">
        <color rgb="FF13022B"/>
      </right>
      <top/>
      <bottom style="medium">
        <color rgb="FF13022B"/>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13022B"/>
      </left>
      <right style="medium">
        <color rgb="FF13022B"/>
      </right>
      <top style="medium">
        <color rgb="FF13022B"/>
      </top>
      <bottom style="medium">
        <color rgb="FF13022B"/>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7" fillId="0" borderId="0" applyNumberFormat="0" applyFill="0" applyBorder="0" applyAlignment="0" applyProtection="0"/>
  </cellStyleXfs>
  <cellXfs count="94">
    <xf numFmtId="0" fontId="0" fillId="0" borderId="0" xfId="0"/>
    <xf numFmtId="0" fontId="4" fillId="2" borderId="0" xfId="0" applyFont="1" applyFill="1" applyAlignment="1">
      <alignment horizontal="center"/>
    </xf>
    <xf numFmtId="0" fontId="0" fillId="2" borderId="0" xfId="0" applyFill="1"/>
    <xf numFmtId="0" fontId="7" fillId="4" borderId="0" xfId="0" applyFont="1" applyFill="1" applyAlignment="1">
      <alignment horizontal="right"/>
    </xf>
    <xf numFmtId="0" fontId="8" fillId="2" borderId="5" xfId="0" applyFont="1" applyFill="1" applyBorder="1"/>
    <xf numFmtId="0" fontId="8" fillId="2" borderId="6" xfId="0" applyFont="1" applyFill="1" applyBorder="1" applyAlignment="1">
      <alignment horizontal="center"/>
    </xf>
    <xf numFmtId="0" fontId="8" fillId="2" borderId="7" xfId="0" applyFont="1" applyFill="1" applyBorder="1" applyAlignment="1">
      <alignment horizontal="center"/>
    </xf>
    <xf numFmtId="0" fontId="9" fillId="5" borderId="8" xfId="0" applyFont="1" applyFill="1" applyBorder="1" applyAlignment="1">
      <alignment horizontal="center" vertical="center" wrapText="1" readingOrder="1"/>
    </xf>
    <xf numFmtId="0" fontId="9" fillId="6" borderId="8" xfId="0" applyFont="1" applyFill="1" applyBorder="1" applyAlignment="1">
      <alignment horizontal="center" vertical="center" wrapText="1" readingOrder="1"/>
    </xf>
    <xf numFmtId="0" fontId="9" fillId="7" borderId="8" xfId="0" applyFont="1" applyFill="1" applyBorder="1" applyAlignment="1">
      <alignment horizontal="center" vertical="center" wrapText="1" readingOrder="1"/>
    </xf>
    <xf numFmtId="0" fontId="9" fillId="8" borderId="8" xfId="0" applyFont="1" applyFill="1" applyBorder="1" applyAlignment="1">
      <alignment horizontal="center" vertical="center" wrapText="1" readingOrder="1"/>
    </xf>
    <xf numFmtId="0" fontId="9" fillId="10" borderId="8" xfId="0" applyFont="1" applyFill="1" applyBorder="1" applyAlignment="1">
      <alignment horizontal="center" vertical="center" wrapText="1" readingOrder="1"/>
    </xf>
    <xf numFmtId="0" fontId="9" fillId="11" borderId="8" xfId="0" applyFont="1" applyFill="1" applyBorder="1" applyAlignment="1">
      <alignment horizontal="center" vertical="center" wrapText="1" readingOrder="1"/>
    </xf>
    <xf numFmtId="0" fontId="3" fillId="2" borderId="0" xfId="0" applyFont="1" applyFill="1"/>
    <xf numFmtId="0" fontId="7" fillId="4" borderId="0" xfId="0" applyFont="1" applyFill="1"/>
    <xf numFmtId="0" fontId="8" fillId="2" borderId="0" xfId="0" applyFont="1" applyFill="1"/>
    <xf numFmtId="0" fontId="0" fillId="2" borderId="9" xfId="0" applyFill="1" applyBorder="1"/>
    <xf numFmtId="0" fontId="0" fillId="2" borderId="10" xfId="0" applyFill="1" applyBorder="1"/>
    <xf numFmtId="0" fontId="0" fillId="5" borderId="11" xfId="0" applyFill="1" applyBorder="1" applyAlignment="1">
      <alignment horizontal="center" vertical="center" wrapText="1"/>
    </xf>
    <xf numFmtId="0" fontId="0" fillId="6" borderId="11" xfId="0" applyFill="1" applyBorder="1" applyAlignment="1">
      <alignment horizontal="center" vertical="center" wrapText="1"/>
    </xf>
    <xf numFmtId="0" fontId="0" fillId="7" borderId="11" xfId="0" applyFill="1" applyBorder="1" applyAlignment="1">
      <alignment horizontal="center" vertical="center" wrapText="1"/>
    </xf>
    <xf numFmtId="0" fontId="0" fillId="8" borderId="11" xfId="0" applyFill="1" applyBorder="1" applyAlignment="1">
      <alignment horizontal="center" vertical="center" wrapText="1"/>
    </xf>
    <xf numFmtId="0" fontId="0" fillId="10" borderId="11" xfId="0" applyFill="1" applyBorder="1" applyAlignment="1">
      <alignment horizontal="center" vertical="center" wrapText="1"/>
    </xf>
    <xf numFmtId="0" fontId="0" fillId="11" borderId="11" xfId="0" applyFill="1" applyBorder="1" applyAlignment="1">
      <alignment horizontal="center" vertical="center" wrapText="1"/>
    </xf>
    <xf numFmtId="0" fontId="8" fillId="12" borderId="12" xfId="0" applyFont="1" applyFill="1" applyBorder="1"/>
    <xf numFmtId="2" fontId="8" fillId="2" borderId="13" xfId="0" applyNumberFormat="1" applyFont="1" applyFill="1" applyBorder="1"/>
    <xf numFmtId="10" fontId="8" fillId="2" borderId="14" xfId="0" applyNumberFormat="1" applyFont="1" applyFill="1" applyBorder="1"/>
    <xf numFmtId="10" fontId="10" fillId="0" borderId="15" xfId="0" applyNumberFormat="1" applyFont="1" applyBorder="1" applyAlignment="1">
      <alignment readingOrder="1"/>
    </xf>
    <xf numFmtId="0" fontId="8" fillId="13" borderId="12" xfId="0" applyFont="1" applyFill="1" applyBorder="1"/>
    <xf numFmtId="2" fontId="10" fillId="0" borderId="15" xfId="0" applyNumberFormat="1" applyFont="1" applyBorder="1" applyAlignment="1">
      <alignment wrapText="1" readingOrder="1"/>
    </xf>
    <xf numFmtId="0" fontId="8" fillId="14" borderId="12" xfId="0" applyFont="1" applyFill="1" applyBorder="1"/>
    <xf numFmtId="0" fontId="8" fillId="15" borderId="12" xfId="0" applyFont="1" applyFill="1" applyBorder="1"/>
    <xf numFmtId="0" fontId="8" fillId="2" borderId="12" xfId="0" applyFont="1" applyFill="1" applyBorder="1"/>
    <xf numFmtId="0" fontId="8" fillId="16" borderId="12" xfId="0" applyFont="1" applyFill="1" applyBorder="1"/>
    <xf numFmtId="0" fontId="8" fillId="17" borderId="12" xfId="0" applyFont="1" applyFill="1" applyBorder="1"/>
    <xf numFmtId="2" fontId="13" fillId="0" borderId="0" xfId="0" applyNumberFormat="1" applyFont="1"/>
    <xf numFmtId="0" fontId="8" fillId="2" borderId="16" xfId="0" applyFont="1" applyFill="1" applyBorder="1"/>
    <xf numFmtId="2" fontId="14" fillId="2" borderId="17" xfId="0" applyNumberFormat="1" applyFont="1" applyFill="1" applyBorder="1" applyAlignment="1">
      <alignment horizontal="right"/>
    </xf>
    <xf numFmtId="10" fontId="14" fillId="2" borderId="18" xfId="0" applyNumberFormat="1" applyFont="1" applyFill="1" applyBorder="1" applyAlignment="1">
      <alignment horizontal="right"/>
    </xf>
    <xf numFmtId="2" fontId="0" fillId="0" borderId="0" xfId="0" applyNumberFormat="1"/>
    <xf numFmtId="0" fontId="3" fillId="2" borderId="19" xfId="0" applyFont="1" applyFill="1" applyBorder="1"/>
    <xf numFmtId="20" fontId="3" fillId="2" borderId="20" xfId="0" applyNumberFormat="1" applyFont="1" applyFill="1" applyBorder="1"/>
    <xf numFmtId="2" fontId="3" fillId="2" borderId="21" xfId="0" applyNumberFormat="1" applyFont="1" applyFill="1" applyBorder="1"/>
    <xf numFmtId="0" fontId="3" fillId="2" borderId="22" xfId="0" applyFont="1" applyFill="1" applyBorder="1"/>
    <xf numFmtId="0" fontId="3" fillId="2" borderId="23" xfId="0" applyFont="1" applyFill="1" applyBorder="1"/>
    <xf numFmtId="2" fontId="3" fillId="2" borderId="24" xfId="0" applyNumberFormat="1" applyFont="1" applyFill="1" applyBorder="1"/>
    <xf numFmtId="0" fontId="3" fillId="2" borderId="25" xfId="0" applyFont="1" applyFill="1" applyBorder="1"/>
    <xf numFmtId="0" fontId="3" fillId="2" borderId="26" xfId="0" applyFont="1" applyFill="1" applyBorder="1"/>
    <xf numFmtId="10" fontId="3" fillId="2" borderId="27" xfId="0" applyNumberFormat="1" applyFont="1" applyFill="1" applyBorder="1"/>
    <xf numFmtId="3" fontId="7" fillId="2" borderId="0" xfId="0" applyNumberFormat="1" applyFont="1" applyFill="1"/>
    <xf numFmtId="0" fontId="3" fillId="0" borderId="0" xfId="0" applyFont="1"/>
    <xf numFmtId="0" fontId="3" fillId="2" borderId="0" xfId="0" applyFont="1" applyFill="1" applyAlignment="1">
      <alignment horizontal="center"/>
    </xf>
    <xf numFmtId="0" fontId="3" fillId="2" borderId="13" xfId="0" applyFont="1" applyFill="1" applyBorder="1"/>
    <xf numFmtId="0" fontId="3" fillId="2" borderId="13" xfId="0" applyFont="1" applyFill="1" applyBorder="1" applyAlignment="1">
      <alignment horizontal="center"/>
    </xf>
    <xf numFmtId="0" fontId="0" fillId="0" borderId="28" xfId="0" applyBorder="1"/>
    <xf numFmtId="2" fontId="7" fillId="16" borderId="13" xfId="0" applyNumberFormat="1" applyFont="1" applyFill="1" applyBorder="1"/>
    <xf numFmtId="2" fontId="7" fillId="18" borderId="13" xfId="0" applyNumberFormat="1" applyFont="1" applyFill="1" applyBorder="1"/>
    <xf numFmtId="10" fontId="3" fillId="2" borderId="13" xfId="0" applyNumberFormat="1" applyFont="1" applyFill="1" applyBorder="1"/>
    <xf numFmtId="0" fontId="18" fillId="0" borderId="0" xfId="1" applyFont="1" applyFill="1"/>
    <xf numFmtId="0" fontId="3" fillId="19" borderId="13" xfId="0" applyFont="1" applyFill="1" applyBorder="1"/>
    <xf numFmtId="0" fontId="3" fillId="19" borderId="13" xfId="0" applyFont="1" applyFill="1" applyBorder="1" applyAlignment="1">
      <alignment horizontal="center"/>
    </xf>
    <xf numFmtId="2" fontId="3" fillId="19" borderId="13" xfId="0" applyNumberFormat="1" applyFont="1" applyFill="1" applyBorder="1"/>
    <xf numFmtId="0" fontId="3" fillId="14" borderId="13" xfId="0" applyFont="1" applyFill="1" applyBorder="1"/>
    <xf numFmtId="2" fontId="3" fillId="14" borderId="13" xfId="0" applyNumberFormat="1" applyFont="1" applyFill="1" applyBorder="1"/>
    <xf numFmtId="2" fontId="3" fillId="2" borderId="13" xfId="0" applyNumberFormat="1" applyFont="1" applyFill="1" applyBorder="1"/>
    <xf numFmtId="0" fontId="7" fillId="19" borderId="13" xfId="0" applyFont="1" applyFill="1" applyBorder="1"/>
    <xf numFmtId="0" fontId="0" fillId="3" borderId="0" xfId="0" applyFill="1"/>
    <xf numFmtId="0" fontId="8" fillId="20" borderId="13" xfId="0" applyFont="1" applyFill="1" applyBorder="1" applyAlignment="1">
      <alignment horizontal="center"/>
    </xf>
    <xf numFmtId="0" fontId="1" fillId="2" borderId="13" xfId="0" applyFont="1" applyFill="1" applyBorder="1"/>
    <xf numFmtId="2" fontId="1" fillId="2" borderId="13" xfId="0" applyNumberFormat="1" applyFont="1" applyFill="1"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10" xfId="0" applyBorder="1"/>
    <xf numFmtId="0" fontId="0" fillId="0" borderId="29" xfId="0" applyBorder="1"/>
    <xf numFmtId="0" fontId="0" fillId="0" borderId="30" xfId="0" applyBorder="1"/>
    <xf numFmtId="0" fontId="0" fillId="0" borderId="31" xfId="0" applyBorder="1"/>
    <xf numFmtId="0" fontId="0" fillId="2" borderId="0" xfId="0" applyFill="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0" borderId="4" xfId="0" applyFont="1" applyBorder="1" applyAlignment="1">
      <alignment horizontal="center"/>
    </xf>
    <xf numFmtId="0" fontId="9" fillId="9" borderId="8" xfId="0" applyFont="1" applyFill="1" applyBorder="1" applyAlignment="1">
      <alignment horizontal="center" vertical="center" wrapText="1" readingOrder="1"/>
    </xf>
    <xf numFmtId="0" fontId="9" fillId="9" borderId="11" xfId="0" applyFont="1" applyFill="1" applyBorder="1" applyAlignment="1">
      <alignment horizontal="center" vertical="center" wrapText="1" readingOrder="1"/>
    </xf>
    <xf numFmtId="0" fontId="2" fillId="0" borderId="0" xfId="0" applyFont="1" applyAlignment="1">
      <alignment horizontal="center" wrapText="1"/>
    </xf>
    <xf numFmtId="0" fontId="1" fillId="2" borderId="0" xfId="0" applyFont="1" applyFill="1" applyAlignment="1">
      <alignment horizontal="center"/>
    </xf>
    <xf numFmtId="0" fontId="11" fillId="0" borderId="0" xfId="0" applyFont="1" applyAlignment="1">
      <alignment horizontal="left" readingOrder="1"/>
    </xf>
    <xf numFmtId="0" fontId="15" fillId="0" borderId="0" xfId="0" applyFont="1" applyAlignment="1">
      <alignment horizontal="left" wrapText="1" readingOrder="1"/>
    </xf>
    <xf numFmtId="0" fontId="11" fillId="0" borderId="0" xfId="0" applyFont="1" applyAlignment="1">
      <alignment horizontal="left" wrapText="1" readingOrder="1"/>
    </xf>
    <xf numFmtId="0" fontId="19" fillId="0" borderId="0" xfId="0" applyFont="1"/>
    <xf numFmtId="0" fontId="20"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Total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8023-3A4C-A465-A05BD77A7489}"/>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8023-3A4C-A465-A05BD77A7489}"/>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8023-3A4C-A465-A05BD77A7489}"/>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8023-3A4C-A465-A05BD77A7489}"/>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8023-3A4C-A465-A05BD77A7489}"/>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8023-3A4C-A465-A05BD77A7489}"/>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8023-3A4C-A465-A05BD77A748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SUMMARY!$H$7:$H$13</c:f>
              <c:strCache>
                <c:ptCount val="7"/>
                <c:pt idx="0">
                  <c:v>Total Travel</c:v>
                </c:pt>
                <c:pt idx="1">
                  <c:v>Total Accommodation</c:v>
                </c:pt>
                <c:pt idx="2">
                  <c:v>Total F&amp;B</c:v>
                </c:pt>
                <c:pt idx="3">
                  <c:v>Event Energy</c:v>
                </c:pt>
                <c:pt idx="4">
                  <c:v>Materials</c:v>
                </c:pt>
                <c:pt idx="5">
                  <c:v>Transport</c:v>
                </c:pt>
                <c:pt idx="6">
                  <c:v>Waste</c:v>
                </c:pt>
              </c:strCache>
            </c:strRef>
          </c:cat>
          <c:val>
            <c:numRef>
              <c:f>SUMMARY!$I$7:$I$13</c:f>
              <c:numCache>
                <c:formatCode>0.00</c:formatCode>
                <c:ptCount val="7"/>
                <c:pt idx="0">
                  <c:v>41.670400000000001</c:v>
                </c:pt>
                <c:pt idx="1">
                  <c:v>9.2944000000000013</c:v>
                </c:pt>
                <c:pt idx="2">
                  <c:v>2.2279999999999998</c:v>
                </c:pt>
                <c:pt idx="3">
                  <c:v>1.52</c:v>
                </c:pt>
                <c:pt idx="4">
                  <c:v>0.18160000000000001</c:v>
                </c:pt>
                <c:pt idx="5">
                  <c:v>0.70400000000000007</c:v>
                </c:pt>
                <c:pt idx="6">
                  <c:v>0.38800000000000001</c:v>
                </c:pt>
              </c:numCache>
            </c:numRef>
          </c:val>
          <c:extLst>
            <c:ext xmlns:c16="http://schemas.microsoft.com/office/drawing/2014/chart" uri="{C3380CC4-5D6E-409C-BE32-E72D297353CC}">
              <c16:uniqueId val="{0000000E-8023-3A4C-A465-A05BD77A7489}"/>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DELEGATE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1FF8-774F-9D11-B081AEA832AD}"/>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1FF8-774F-9D11-B081AEA832AD}"/>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1FF8-774F-9D11-B081AEA832AD}"/>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1FF8-774F-9D11-B081AEA832AD}"/>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1FF8-774F-9D11-B081AEA832AD}"/>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1FF8-774F-9D11-B081AEA832A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[3]SUMMARY_new!$B$32:$B$37</c:f>
              <c:strCache>
                <c:ptCount val="6"/>
                <c:pt idx="0">
                  <c:v>Delegate Flights</c:v>
                </c:pt>
                <c:pt idx="1">
                  <c:v>Delegate Train</c:v>
                </c:pt>
                <c:pt idx="2">
                  <c:v>Delegate Private Vehicles</c:v>
                </c:pt>
                <c:pt idx="3">
                  <c:v>Delegate Coaches</c:v>
                </c:pt>
                <c:pt idx="4">
                  <c:v>Delegate Accommodation</c:v>
                </c:pt>
                <c:pt idx="5">
                  <c:v>Delegate Food &amp; Beverage</c:v>
                </c:pt>
              </c:strCache>
            </c:strRef>
          </c:cat>
          <c:val>
            <c:numRef>
              <c:f>[3]SUMMARY_new!$E$32:$E$37</c:f>
              <c:numCache>
                <c:formatCode>General</c:formatCode>
                <c:ptCount val="6"/>
                <c:pt idx="0">
                  <c:v>30.4</c:v>
                </c:pt>
                <c:pt idx="1">
                  <c:v>0.16600000000000001</c:v>
                </c:pt>
                <c:pt idx="2">
                  <c:v>0.157</c:v>
                </c:pt>
                <c:pt idx="3">
                  <c:v>0</c:v>
                </c:pt>
                <c:pt idx="4">
                  <c:v>7.6</c:v>
                </c:pt>
                <c:pt idx="5">
                  <c:v>2.5</c:v>
                </c:pt>
              </c:numCache>
            </c:numRef>
          </c:val>
          <c:extLst>
            <c:ext xmlns:c16="http://schemas.microsoft.com/office/drawing/2014/chart" uri="{C3380CC4-5D6E-409C-BE32-E72D297353CC}">
              <c16:uniqueId val="{0000000C-1FF8-774F-9D11-B081AEA832AD}"/>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CREW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3554-A84F-B3C1-767097D22765}"/>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3554-A84F-B3C1-767097D22765}"/>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3554-A84F-B3C1-767097D22765}"/>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3554-A84F-B3C1-767097D22765}"/>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3554-A84F-B3C1-767097D22765}"/>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3554-A84F-B3C1-767097D2276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[3]SUMMARY_new!$B$41:$B$46</c:f>
              <c:strCache>
                <c:ptCount val="6"/>
                <c:pt idx="0">
                  <c:v>Crew Flights</c:v>
                </c:pt>
                <c:pt idx="1">
                  <c:v>Crew Train</c:v>
                </c:pt>
                <c:pt idx="2">
                  <c:v>Crew Private Vehicles</c:v>
                </c:pt>
                <c:pt idx="3">
                  <c:v>Crew Coaches</c:v>
                </c:pt>
                <c:pt idx="4">
                  <c:v>Crew Accomodation</c:v>
                </c:pt>
                <c:pt idx="5">
                  <c:v>Crew Food &amp; Beverage</c:v>
                </c:pt>
              </c:strCache>
            </c:strRef>
          </c:cat>
          <c:val>
            <c:numRef>
              <c:f>[3]SUMMARY_new!$E$41:$E$46</c:f>
              <c:numCache>
                <c:formatCode>General</c:formatCode>
                <c:ptCount val="6"/>
                <c:pt idx="0">
                  <c:v>8.9</c:v>
                </c:pt>
                <c:pt idx="1">
                  <c:v>0.157</c:v>
                </c:pt>
                <c:pt idx="2">
                  <c:v>0.23</c:v>
                </c:pt>
                <c:pt idx="3">
                  <c:v>0</c:v>
                </c:pt>
                <c:pt idx="4">
                  <c:v>2.5</c:v>
                </c:pt>
                <c:pt idx="5">
                  <c:v>1.3</c:v>
                </c:pt>
              </c:numCache>
            </c:numRef>
          </c:val>
          <c:extLst>
            <c:ext xmlns:c16="http://schemas.microsoft.com/office/drawing/2014/chart" uri="{C3380CC4-5D6E-409C-BE32-E72D297353CC}">
              <c16:uniqueId val="{0000000C-3554-A84F-B3C1-767097D22765}"/>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237662</xdr:colOff>
      <xdr:row>81</xdr:row>
      <xdr:rowOff>101661</xdr:rowOff>
    </xdr:from>
    <xdr:to>
      <xdr:col>2</xdr:col>
      <xdr:colOff>1036320</xdr:colOff>
      <xdr:row>84</xdr:row>
      <xdr:rowOff>41910</xdr:rowOff>
    </xdr:to>
    <xdr:sp macro="" textlink="">
      <xdr:nvSpPr>
        <xdr:cNvPr id="2" name="Rectangle 1">
          <a:extLst>
            <a:ext uri="{FF2B5EF4-FFF2-40B4-BE49-F238E27FC236}">
              <a16:creationId xmlns:a16="http://schemas.microsoft.com/office/drawing/2014/main" id="{8773B8FD-BA89-FE4D-B4A9-4F3F460F8D98}"/>
            </a:ext>
          </a:extLst>
        </xdr:cNvPr>
        <xdr:cNvSpPr/>
      </xdr:nvSpPr>
      <xdr:spPr>
        <a:xfrm>
          <a:off x="1507662" y="17627661"/>
          <a:ext cx="2932258" cy="549849"/>
        </a:xfrm>
        <a:prstGeom prst="rect">
          <a:avLst/>
        </a:prstGeom>
        <a:solidFill>
          <a:srgbClr val="008CC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161948</xdr:colOff>
      <xdr:row>3</xdr:row>
      <xdr:rowOff>194794</xdr:rowOff>
    </xdr:from>
    <xdr:to>
      <xdr:col>15</xdr:col>
      <xdr:colOff>517548</xdr:colOff>
      <xdr:row>17</xdr:row>
      <xdr:rowOff>52554</xdr:rowOff>
    </xdr:to>
    <xdr:graphicFrame macro="">
      <xdr:nvGraphicFramePr>
        <xdr:cNvPr id="3" name="Chart 2">
          <a:extLst>
            <a:ext uri="{FF2B5EF4-FFF2-40B4-BE49-F238E27FC236}">
              <a16:creationId xmlns:a16="http://schemas.microsoft.com/office/drawing/2014/main" id="{F2F70CF7-B943-D648-9F0D-081BD33BE2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198915</xdr:colOff>
      <xdr:row>72</xdr:row>
      <xdr:rowOff>137710</xdr:rowOff>
    </xdr:from>
    <xdr:to>
      <xdr:col>4</xdr:col>
      <xdr:colOff>0</xdr:colOff>
      <xdr:row>90</xdr:row>
      <xdr:rowOff>39165</xdr:rowOff>
    </xdr:to>
    <xdr:grpSp>
      <xdr:nvGrpSpPr>
        <xdr:cNvPr id="4" name="Group 3">
          <a:extLst>
            <a:ext uri="{FF2B5EF4-FFF2-40B4-BE49-F238E27FC236}">
              <a16:creationId xmlns:a16="http://schemas.microsoft.com/office/drawing/2014/main" id="{FC286A5F-31FB-2549-893B-74C21CB7C54D}"/>
            </a:ext>
          </a:extLst>
        </xdr:cNvPr>
        <xdr:cNvGrpSpPr/>
      </xdr:nvGrpSpPr>
      <xdr:grpSpPr>
        <a:xfrm>
          <a:off x="1468915" y="16139710"/>
          <a:ext cx="4442358" cy="3642182"/>
          <a:chOff x="1164067" y="3162299"/>
          <a:chExt cx="5383690" cy="3481937"/>
        </a:xfrm>
      </xdr:grpSpPr>
      <xdr:sp macro="" textlink="">
        <xdr:nvSpPr>
          <xdr:cNvPr id="5" name="Rectangle 4">
            <a:extLst>
              <a:ext uri="{FF2B5EF4-FFF2-40B4-BE49-F238E27FC236}">
                <a16:creationId xmlns:a16="http://schemas.microsoft.com/office/drawing/2014/main" id="{EA4DAD63-CD1E-3BB5-3671-5E72F0E7BF40}"/>
              </a:ext>
            </a:extLst>
          </xdr:cNvPr>
          <xdr:cNvSpPr/>
        </xdr:nvSpPr>
        <xdr:spPr>
          <a:xfrm>
            <a:off x="1255950" y="3294202"/>
            <a:ext cx="791019" cy="473355"/>
          </a:xfrm>
          <a:prstGeom prst="rect">
            <a:avLst/>
          </a:prstGeom>
          <a:solidFill>
            <a:srgbClr val="29AD7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6" name="Rectangle 5">
            <a:extLst>
              <a:ext uri="{FF2B5EF4-FFF2-40B4-BE49-F238E27FC236}">
                <a16:creationId xmlns:a16="http://schemas.microsoft.com/office/drawing/2014/main" id="{590F4B42-7ABC-DFDD-A6B6-2335872CBC04}"/>
              </a:ext>
            </a:extLst>
          </xdr:cNvPr>
          <xdr:cNvSpPr/>
        </xdr:nvSpPr>
        <xdr:spPr>
          <a:xfrm>
            <a:off x="1255950" y="3845787"/>
            <a:ext cx="1730216" cy="473355"/>
          </a:xfrm>
          <a:prstGeom prst="rect">
            <a:avLst/>
          </a:prstGeom>
          <a:solidFill>
            <a:srgbClr val="B2D7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7" name="Rectangle 6">
            <a:extLst>
              <a:ext uri="{FF2B5EF4-FFF2-40B4-BE49-F238E27FC236}">
                <a16:creationId xmlns:a16="http://schemas.microsoft.com/office/drawing/2014/main" id="{31E93AB4-736D-F1BF-A7D9-1047F5C2E162}"/>
              </a:ext>
            </a:extLst>
          </xdr:cNvPr>
          <xdr:cNvSpPr/>
        </xdr:nvSpPr>
        <xdr:spPr>
          <a:xfrm>
            <a:off x="1255950" y="4397372"/>
            <a:ext cx="2587801" cy="473355"/>
          </a:xfrm>
          <a:prstGeom prst="rect">
            <a:avLst/>
          </a:prstGeom>
          <a:solidFill>
            <a:srgbClr val="B2D7B3"/>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8" name="Rectangle 7">
            <a:extLst>
              <a:ext uri="{FF2B5EF4-FFF2-40B4-BE49-F238E27FC236}">
                <a16:creationId xmlns:a16="http://schemas.microsoft.com/office/drawing/2014/main" id="{EF8B0DCA-2174-DCAF-7887-1EA6600DEDB2}"/>
              </a:ext>
            </a:extLst>
          </xdr:cNvPr>
          <xdr:cNvSpPr/>
        </xdr:nvSpPr>
        <xdr:spPr>
          <a:xfrm>
            <a:off x="1255950" y="4947320"/>
            <a:ext cx="3445387" cy="473355"/>
          </a:xfrm>
          <a:prstGeom prst="rect">
            <a:avLst/>
          </a:prstGeom>
          <a:solidFill>
            <a:srgbClr val="C7BED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9" name="Rectangle 8">
            <a:extLst>
              <a:ext uri="{FF2B5EF4-FFF2-40B4-BE49-F238E27FC236}">
                <a16:creationId xmlns:a16="http://schemas.microsoft.com/office/drawing/2014/main" id="{0089D514-B56C-C4FD-EA3B-7C38F7901303}"/>
              </a:ext>
            </a:extLst>
          </xdr:cNvPr>
          <xdr:cNvSpPr/>
        </xdr:nvSpPr>
        <xdr:spPr>
          <a:xfrm>
            <a:off x="1255950" y="5496706"/>
            <a:ext cx="4302971" cy="473355"/>
          </a:xfrm>
          <a:prstGeom prst="rect">
            <a:avLst/>
          </a:prstGeom>
          <a:solidFill>
            <a:srgbClr val="BE84B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0" name="Rectangle 9">
            <a:extLst>
              <a:ext uri="{FF2B5EF4-FFF2-40B4-BE49-F238E27FC236}">
                <a16:creationId xmlns:a16="http://schemas.microsoft.com/office/drawing/2014/main" id="{43D4C3BA-1BDF-A416-6F92-C6FCDDE8E059}"/>
              </a:ext>
            </a:extLst>
          </xdr:cNvPr>
          <xdr:cNvSpPr/>
        </xdr:nvSpPr>
        <xdr:spPr>
          <a:xfrm>
            <a:off x="1255950" y="6047728"/>
            <a:ext cx="5160557" cy="473355"/>
          </a:xfrm>
          <a:prstGeom prst="rect">
            <a:avLst/>
          </a:prstGeom>
          <a:solidFill>
            <a:srgbClr val="43254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solidFill>
                <a:srgbClr val="43254C"/>
              </a:solidFill>
            </a:endParaRPr>
          </a:p>
        </xdr:txBody>
      </xdr:sp>
      <xdr:cxnSp macro="">
        <xdr:nvCxnSpPr>
          <xdr:cNvPr id="11" name="Straight Connector 10">
            <a:extLst>
              <a:ext uri="{FF2B5EF4-FFF2-40B4-BE49-F238E27FC236}">
                <a16:creationId xmlns:a16="http://schemas.microsoft.com/office/drawing/2014/main" id="{678CF813-476A-F7B3-5131-99877CCE3509}"/>
              </a:ext>
            </a:extLst>
          </xdr:cNvPr>
          <xdr:cNvCxnSpPr>
            <a:cxnSpLocks/>
          </xdr:cNvCxnSpPr>
        </xdr:nvCxnSpPr>
        <xdr:spPr>
          <a:xfrm>
            <a:off x="1167233" y="3162299"/>
            <a:ext cx="1" cy="3481937"/>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DF29342F-1C88-9A36-AA05-E70E9A1CAC4B}"/>
              </a:ext>
            </a:extLst>
          </xdr:cNvPr>
          <xdr:cNvCxnSpPr>
            <a:cxnSpLocks/>
          </xdr:cNvCxnSpPr>
        </xdr:nvCxnSpPr>
        <xdr:spPr>
          <a:xfrm flipH="1">
            <a:off x="1164067" y="6644236"/>
            <a:ext cx="5383690" cy="0"/>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TextBox 26">
            <a:extLst>
              <a:ext uri="{FF2B5EF4-FFF2-40B4-BE49-F238E27FC236}">
                <a16:creationId xmlns:a16="http://schemas.microsoft.com/office/drawing/2014/main" id="{27F873FB-9883-78B7-735B-67A751A426EF}"/>
              </a:ext>
            </a:extLst>
          </xdr:cNvPr>
          <xdr:cNvSpPr txBox="1"/>
        </xdr:nvSpPr>
        <xdr:spPr>
          <a:xfrm>
            <a:off x="1322004" y="6145293"/>
            <a:ext cx="834527"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85% +</a:t>
            </a:r>
          </a:p>
        </xdr:txBody>
      </xdr:sp>
      <xdr:sp macro="" textlink="">
        <xdr:nvSpPr>
          <xdr:cNvPr id="14" name="TextBox 27">
            <a:extLst>
              <a:ext uri="{FF2B5EF4-FFF2-40B4-BE49-F238E27FC236}">
                <a16:creationId xmlns:a16="http://schemas.microsoft.com/office/drawing/2014/main" id="{8E81EF08-76B5-4BE4-A3A5-9F2981608174}"/>
              </a:ext>
            </a:extLst>
          </xdr:cNvPr>
          <xdr:cNvSpPr txBox="1"/>
        </xdr:nvSpPr>
        <xdr:spPr>
          <a:xfrm>
            <a:off x="1303976" y="5600744"/>
            <a:ext cx="1504328"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68 – 84% </a:t>
            </a:r>
          </a:p>
        </xdr:txBody>
      </xdr:sp>
      <xdr:sp macro="" textlink="">
        <xdr:nvSpPr>
          <xdr:cNvPr id="15" name="TextBox 28">
            <a:extLst>
              <a:ext uri="{FF2B5EF4-FFF2-40B4-BE49-F238E27FC236}">
                <a16:creationId xmlns:a16="http://schemas.microsoft.com/office/drawing/2014/main" id="{73176792-7CE2-8B2E-4400-D5E48DCC4B9E}"/>
              </a:ext>
            </a:extLst>
          </xdr:cNvPr>
          <xdr:cNvSpPr txBox="1"/>
        </xdr:nvSpPr>
        <xdr:spPr>
          <a:xfrm>
            <a:off x="1273980" y="5061362"/>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51 – 67%</a:t>
            </a:r>
          </a:p>
        </xdr:txBody>
      </xdr:sp>
      <xdr:sp macro="" textlink="">
        <xdr:nvSpPr>
          <xdr:cNvPr id="16" name="TextBox 29">
            <a:extLst>
              <a:ext uri="{FF2B5EF4-FFF2-40B4-BE49-F238E27FC236}">
                <a16:creationId xmlns:a16="http://schemas.microsoft.com/office/drawing/2014/main" id="{D00E8935-32EE-9189-6DAC-C11376AE90AA}"/>
              </a:ext>
            </a:extLst>
          </xdr:cNvPr>
          <xdr:cNvSpPr txBox="1"/>
        </xdr:nvSpPr>
        <xdr:spPr>
          <a:xfrm>
            <a:off x="1282996" y="4519216"/>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34-50%</a:t>
            </a:r>
          </a:p>
        </xdr:txBody>
      </xdr:sp>
      <xdr:sp macro="" textlink="">
        <xdr:nvSpPr>
          <xdr:cNvPr id="17" name="TextBox 30">
            <a:extLst>
              <a:ext uri="{FF2B5EF4-FFF2-40B4-BE49-F238E27FC236}">
                <a16:creationId xmlns:a16="http://schemas.microsoft.com/office/drawing/2014/main" id="{2FF9F468-4A9F-9284-1E32-4ADD79FFB95F}"/>
              </a:ext>
            </a:extLst>
          </xdr:cNvPr>
          <xdr:cNvSpPr txBox="1"/>
        </xdr:nvSpPr>
        <xdr:spPr>
          <a:xfrm>
            <a:off x="1255949" y="3970463"/>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17- 33%</a:t>
            </a:r>
          </a:p>
        </xdr:txBody>
      </xdr:sp>
      <xdr:sp macro="" textlink="">
        <xdr:nvSpPr>
          <xdr:cNvPr id="18" name="TextBox 31">
            <a:extLst>
              <a:ext uri="{FF2B5EF4-FFF2-40B4-BE49-F238E27FC236}">
                <a16:creationId xmlns:a16="http://schemas.microsoft.com/office/drawing/2014/main" id="{4252D302-FC0F-6C40-226C-71CB3B0A2B1E}"/>
              </a:ext>
            </a:extLst>
          </xdr:cNvPr>
          <xdr:cNvSpPr txBox="1"/>
        </xdr:nvSpPr>
        <xdr:spPr>
          <a:xfrm>
            <a:off x="1264965" y="3414358"/>
            <a:ext cx="5087610"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0-16%</a:t>
            </a:r>
          </a:p>
        </xdr:txBody>
      </xdr:sp>
    </xdr:grpSp>
    <xdr:clientData/>
  </xdr:twoCellAnchor>
  <xdr:twoCellAnchor>
    <xdr:from>
      <xdr:col>0</xdr:col>
      <xdr:colOff>1162892</xdr:colOff>
      <xdr:row>68</xdr:row>
      <xdr:rowOff>1</xdr:rowOff>
    </xdr:from>
    <xdr:to>
      <xdr:col>4</xdr:col>
      <xdr:colOff>639328</xdr:colOff>
      <xdr:row>72</xdr:row>
      <xdr:rowOff>98104</xdr:rowOff>
    </xdr:to>
    <xdr:sp macro="" textlink="">
      <xdr:nvSpPr>
        <xdr:cNvPr id="19" name="Title 1">
          <a:extLst>
            <a:ext uri="{FF2B5EF4-FFF2-40B4-BE49-F238E27FC236}">
              <a16:creationId xmlns:a16="http://schemas.microsoft.com/office/drawing/2014/main" id="{B270ECA9-3A21-5047-B283-731739B34DE9}"/>
            </a:ext>
          </a:extLst>
        </xdr:cNvPr>
        <xdr:cNvSpPr>
          <a:spLocks noGrp="1"/>
        </xdr:cNvSpPr>
      </xdr:nvSpPr>
      <xdr:spPr>
        <a:xfrm>
          <a:off x="1162892" y="14884401"/>
          <a:ext cx="4742608" cy="910903"/>
        </a:xfrm>
        <a:prstGeom prst="rect">
          <a:avLst/>
        </a:prstGeom>
        <a:noFill/>
      </xdr:spPr>
      <xdr:txBody>
        <a:bodyPr vert="horz" wrap="square" lIns="91440" tIns="45720" rIns="91440" bIns="45720" rtlCol="0" anchor="ctr">
          <a:normAutofit/>
        </a:bodyPr>
        <a:lstStyle>
          <a:lvl1pPr algn="ctr" defTabSz="755934" rtl="0" eaLnBrk="1" latinLnBrk="0" hangingPunct="1">
            <a:lnSpc>
              <a:spcPct val="90000"/>
            </a:lnSpc>
            <a:spcBef>
              <a:spcPct val="0"/>
            </a:spcBef>
            <a:buNone/>
            <a:defRPr sz="1300" b="1" i="0" kern="0" spc="50" baseline="0">
              <a:solidFill>
                <a:schemeClr val="tx1">
                  <a:lumMod val="85000"/>
                  <a:lumOff val="15000"/>
                </a:schemeClr>
              </a:solidFill>
              <a:latin typeface="Montserrat SemiBold" pitchFamily="2" charset="77"/>
              <a:ea typeface="+mj-ea"/>
              <a:cs typeface="+mj-cs"/>
            </a:defRPr>
          </a:lvl1pPr>
        </a:lstStyle>
        <a:p>
          <a:r>
            <a:rPr lang="en-GB" sz="1100">
              <a:latin typeface="Source Sans Pro" panose="020B0503030403020204" pitchFamily="34" charset="0"/>
              <a:ea typeface="Source Sans Pro" panose="020B0503030403020204" pitchFamily="34" charset="0"/>
            </a:rPr>
            <a:t>Illustration of Cheerful Twentyfirst for </a:t>
          </a:r>
          <a:r>
            <a:rPr lang="en-GB" sz="1100">
              <a:solidFill>
                <a:srgbClr val="008CC6"/>
              </a:solidFill>
              <a:latin typeface="Source Sans Pro" panose="020B0503030403020204" pitchFamily="34" charset="0"/>
              <a:ea typeface="Source Sans Pro" panose="020B0503030403020204" pitchFamily="34" charset="0"/>
            </a:rPr>
            <a:t>WSJ CEO 2022</a:t>
          </a:r>
          <a:br>
            <a:rPr lang="en-GB" sz="1100">
              <a:latin typeface="Source Sans Pro" panose="020B0503030403020204" pitchFamily="34" charset="0"/>
              <a:ea typeface="Source Sans Pro" panose="020B0503030403020204" pitchFamily="34" charset="0"/>
            </a:rPr>
          </a:br>
          <a:r>
            <a:rPr lang="en-GB" sz="1100">
              <a:latin typeface="Source Sans Pro" panose="020B0503030403020204" pitchFamily="34" charset="0"/>
              <a:ea typeface="Source Sans Pro" panose="020B0503030403020204" pitchFamily="34" charset="0"/>
            </a:rPr>
            <a:t>tCO2e per delegate, based on </a:t>
          </a:r>
          <a:r>
            <a:rPr lang="en-GB" sz="1100">
              <a:solidFill>
                <a:srgbClr val="008CC6"/>
              </a:solidFill>
              <a:latin typeface="Source Sans Pro" panose="020B0503030403020204" pitchFamily="34" charset="0"/>
              <a:ea typeface="Source Sans Pro" panose="020B0503030403020204" pitchFamily="34" charset="0"/>
            </a:rPr>
            <a:t>180</a:t>
          </a:r>
          <a:r>
            <a:rPr lang="en-GB" sz="1100">
              <a:latin typeface="Source Sans Pro" panose="020B0503030403020204" pitchFamily="34" charset="0"/>
              <a:ea typeface="Source Sans Pro" panose="020B0503030403020204" pitchFamily="34" charset="0"/>
            </a:rPr>
            <a:t> delegates</a:t>
          </a:r>
          <a:br>
            <a:rPr lang="en-GB" sz="1100">
              <a:latin typeface="Source Sans Pro" panose="020B0503030403020204" pitchFamily="34" charset="0"/>
              <a:ea typeface="Source Sans Pro" panose="020B0503030403020204" pitchFamily="34" charset="0"/>
            </a:rPr>
          </a:br>
          <a:r>
            <a:rPr lang="en-GB" sz="1100">
              <a:solidFill>
                <a:srgbClr val="008CC6"/>
              </a:solidFill>
              <a:latin typeface="Source Sans Pro" panose="020B0503030403020204" pitchFamily="34" charset="0"/>
              <a:ea typeface="Source Sans Pro" panose="020B0503030403020204" pitchFamily="34" charset="0"/>
            </a:rPr>
            <a:t>55.99</a:t>
          </a:r>
          <a:r>
            <a:rPr lang="en-GB" sz="1100" baseline="0">
              <a:solidFill>
                <a:srgbClr val="008CC6"/>
              </a:solidFill>
              <a:latin typeface="Source Sans Pro" panose="020B0503030403020204" pitchFamily="34" charset="0"/>
              <a:ea typeface="Source Sans Pro" panose="020B0503030403020204" pitchFamily="34" charset="0"/>
            </a:rPr>
            <a:t> </a:t>
          </a:r>
          <a:r>
            <a:rPr lang="en-GB" sz="1100">
              <a:latin typeface="Source Sans Pro" panose="020B0503030403020204" pitchFamily="34" charset="0"/>
              <a:ea typeface="Source Sans Pro" panose="020B0503030403020204" pitchFamily="34" charset="0"/>
            </a:rPr>
            <a:t>TCO2e = </a:t>
          </a:r>
          <a:r>
            <a:rPr lang="en-GB" sz="1100">
              <a:solidFill>
                <a:srgbClr val="008CC6"/>
              </a:solidFill>
              <a:latin typeface="Source Sans Pro" panose="020B0503030403020204" pitchFamily="34" charset="0"/>
              <a:ea typeface="Source Sans Pro" panose="020B0503030403020204" pitchFamily="34" charset="0"/>
            </a:rPr>
            <a:t>0.31</a:t>
          </a:r>
          <a:r>
            <a:rPr lang="en-GB" sz="1100">
              <a:latin typeface="Source Sans Pro" panose="020B0503030403020204" pitchFamily="34" charset="0"/>
              <a:ea typeface="Source Sans Pro" panose="020B0503030403020204" pitchFamily="34" charset="0"/>
            </a:rPr>
            <a:t> CO</a:t>
          </a:r>
          <a:r>
            <a:rPr lang="en-GB" sz="1100" baseline="-25000">
              <a:latin typeface="Source Sans Pro" panose="020B0503030403020204" pitchFamily="34" charset="0"/>
              <a:ea typeface="Source Sans Pro" panose="020B0503030403020204" pitchFamily="34" charset="0"/>
            </a:rPr>
            <a:t>2</a:t>
          </a:r>
          <a:r>
            <a:rPr lang="en-GB" sz="1100">
              <a:latin typeface="Source Sans Pro" panose="020B0503030403020204" pitchFamily="34" charset="0"/>
              <a:ea typeface="Source Sans Pro" panose="020B0503030403020204" pitchFamily="34" charset="0"/>
            </a:rPr>
            <a:t>e per delegate</a:t>
          </a:r>
        </a:p>
      </xdr:txBody>
    </xdr:sp>
    <xdr:clientData/>
  </xdr:twoCellAnchor>
  <xdr:twoCellAnchor>
    <xdr:from>
      <xdr:col>7</xdr:col>
      <xdr:colOff>61204</xdr:colOff>
      <xdr:row>66</xdr:row>
      <xdr:rowOff>137709</xdr:rowOff>
    </xdr:from>
    <xdr:to>
      <xdr:col>12</xdr:col>
      <xdr:colOff>285046</xdr:colOff>
      <xdr:row>68</xdr:row>
      <xdr:rowOff>44145</xdr:rowOff>
    </xdr:to>
    <xdr:sp macro="" textlink="">
      <xdr:nvSpPr>
        <xdr:cNvPr id="20" name="Title 3">
          <a:extLst>
            <a:ext uri="{FF2B5EF4-FFF2-40B4-BE49-F238E27FC236}">
              <a16:creationId xmlns:a16="http://schemas.microsoft.com/office/drawing/2014/main" id="{09CC806B-B6DF-2642-A448-95573F289FA5}"/>
            </a:ext>
          </a:extLst>
        </xdr:cNvPr>
        <xdr:cNvSpPr>
          <a:spLocks noGrp="1"/>
        </xdr:cNvSpPr>
      </xdr:nvSpPr>
      <xdr:spPr>
        <a:xfrm>
          <a:off x="7643104" y="14615709"/>
          <a:ext cx="6205542" cy="312836"/>
        </a:xfrm>
        <a:prstGeom prst="rect">
          <a:avLst/>
        </a:prstGeom>
      </xdr:spPr>
      <xdr:txBody>
        <a:bodyPr vert="horz" wrap="square" lIns="91440" tIns="45720" rIns="91440" bIns="45720" rtlCol="0" anchor="ctr">
          <a:noAutofit/>
        </a:bodyPr>
        <a:lstStyle>
          <a:lvl1pPr algn="l" defTabSz="755934" rtl="0" eaLnBrk="1" latinLnBrk="0" hangingPunct="1">
            <a:lnSpc>
              <a:spcPct val="90000"/>
            </a:lnSpc>
            <a:spcBef>
              <a:spcPct val="0"/>
            </a:spcBef>
            <a:buNone/>
            <a:defRPr sz="1800" b="1" i="0" kern="0" spc="90" baseline="0">
              <a:solidFill>
                <a:schemeClr val="tx1">
                  <a:lumMod val="85000"/>
                  <a:lumOff val="15000"/>
                </a:schemeClr>
              </a:solidFill>
              <a:latin typeface="Montserrat SemiBold" pitchFamily="2" charset="77"/>
              <a:ea typeface="+mj-ea"/>
              <a:cs typeface="+mj-cs"/>
            </a:defRPr>
          </a:lvl1pPr>
        </a:lstStyle>
        <a:p>
          <a:r>
            <a:rPr lang="en-GB" sz="1600">
              <a:latin typeface="Source Sans Pro" panose="020B0503030403020204" pitchFamily="34" charset="0"/>
              <a:ea typeface="Source Sans Pro" panose="020B0503030403020204" pitchFamily="34" charset="0"/>
            </a:rPr>
            <a:t>mitigation</a:t>
          </a:r>
        </a:p>
      </xdr:txBody>
    </xdr:sp>
    <xdr:clientData/>
  </xdr:twoCellAnchor>
  <xdr:twoCellAnchor>
    <xdr:from>
      <xdr:col>7</xdr:col>
      <xdr:colOff>61204</xdr:colOff>
      <xdr:row>68</xdr:row>
      <xdr:rowOff>140711</xdr:rowOff>
    </xdr:from>
    <xdr:to>
      <xdr:col>11</xdr:col>
      <xdr:colOff>454925</xdr:colOff>
      <xdr:row>83</xdr:row>
      <xdr:rowOff>0</xdr:rowOff>
    </xdr:to>
    <xdr:sp macro="" textlink="">
      <xdr:nvSpPr>
        <xdr:cNvPr id="21" name="Text Placeholder 2">
          <a:extLst>
            <a:ext uri="{FF2B5EF4-FFF2-40B4-BE49-F238E27FC236}">
              <a16:creationId xmlns:a16="http://schemas.microsoft.com/office/drawing/2014/main" id="{642031D5-9F64-C040-B7D3-BB4EFEA24915}"/>
            </a:ext>
          </a:extLst>
        </xdr:cNvPr>
        <xdr:cNvSpPr>
          <a:spLocks noGrp="1"/>
        </xdr:cNvSpPr>
      </xdr:nvSpPr>
      <xdr:spPr>
        <a:xfrm>
          <a:off x="7643104" y="15025111"/>
          <a:ext cx="5537221" cy="2907289"/>
        </a:xfrm>
        <a:prstGeom prst="rect">
          <a:avLst/>
        </a:prstGeom>
        <a:no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10000"/>
            </a:lnSpc>
            <a:spcBef>
              <a:spcPts val="0"/>
            </a:spcBef>
            <a:spcAft>
              <a:spcPts val="300"/>
            </a:spcAft>
            <a:buFont typeface="Arial" panose="020B0604020202020204" pitchFamily="34" charset="0"/>
            <a:buNone/>
            <a:tabLst/>
            <a:defRPr sz="900" b="0" i="0" kern="0" spc="50" baseline="0">
              <a:solidFill>
                <a:srgbClr val="008CC6"/>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r>
            <a:rPr lang="en-GB" sz="1100">
              <a:latin typeface="Source Sans Pro" panose="020B0503030403020204" pitchFamily="34" charset="0"/>
              <a:ea typeface="Source Sans Pro" panose="020B0503030403020204" pitchFamily="34" charset="0"/>
            </a:rPr>
            <a:t>Use this data to support mitigating the emissions impact of your  event using a sustainable  planning process:</a:t>
          </a:r>
          <a:br>
            <a:rPr lang="en-GB" sz="1100">
              <a:latin typeface="Source Sans Pro" panose="020B0503030403020204" pitchFamily="34" charset="0"/>
              <a:ea typeface="Source Sans Pro" panose="020B0503030403020204" pitchFamily="34" charset="0"/>
            </a:rPr>
          </a:br>
          <a:endParaRPr lang="en-GB" sz="1100">
            <a:latin typeface="Source Sans Pro" panose="020B0503030403020204" pitchFamily="34" charset="0"/>
            <a:ea typeface="Source Sans Pro" panose="020B0503030403020204" pitchFamily="34" charset="0"/>
          </a:endParaRPr>
        </a:p>
        <a:p>
          <a:pPr lvl="1"/>
          <a:r>
            <a:rPr lang="en-GB" sz="1100">
              <a:latin typeface="Source Sans Pro" panose="020B0503030403020204" pitchFamily="34" charset="0"/>
              <a:ea typeface="Source Sans Pro" panose="020B0503030403020204" pitchFamily="34" charset="0"/>
            </a:rPr>
            <a:t>travel </a:t>
          </a:r>
        </a:p>
        <a:p>
          <a:r>
            <a:rPr lang="en-GB" sz="1100">
              <a:latin typeface="Source Sans Pro" panose="020B0503030403020204" pitchFamily="34" charset="0"/>
              <a:ea typeface="Source Sans Pro" panose="020B0503030403020204" pitchFamily="34" charset="0"/>
            </a:rPr>
            <a:t>you may wish to consider</a:t>
          </a:r>
          <a:r>
            <a:rPr lang="en-GB" sz="1100" baseline="0">
              <a:latin typeface="Source Sans Pro" panose="020B0503030403020204" pitchFamily="34" charset="0"/>
              <a:ea typeface="Source Sans Pro" panose="020B0503030403020204" pitchFamily="34" charset="0"/>
            </a:rPr>
            <a:t> trying to reduce the number of flights associated with this event, given the accessibility of the location by rail. Currently there are 28 long-haul flight legs associated with the event, which contribute significantly to the travel and hence overall emissions profile.</a:t>
          </a:r>
          <a:endParaRPr lang="en-GB" sz="1100">
            <a:latin typeface="Source Sans Pro" panose="020B0503030403020204" pitchFamily="34" charset="0"/>
            <a:ea typeface="Source Sans Pro" panose="020B0503030403020204" pitchFamily="34" charset="0"/>
          </a:endParaRPr>
        </a:p>
        <a:p>
          <a:pPr lvl="1"/>
          <a:r>
            <a:rPr lang="en-GB" sz="1100">
              <a:latin typeface="Source Sans Pro" panose="020B0503030403020204" pitchFamily="34" charset="0"/>
              <a:ea typeface="Source Sans Pro" panose="020B0503030403020204" pitchFamily="34" charset="0"/>
            </a:rPr>
            <a:t>transportation </a:t>
          </a:r>
        </a:p>
        <a:p>
          <a:r>
            <a:rPr lang="en-GB" sz="1100" baseline="0">
              <a:latin typeface="Source Sans Pro" panose="020B0503030403020204" pitchFamily="34" charset="0"/>
              <a:ea typeface="Source Sans Pro" panose="020B0503030403020204" pitchFamily="34" charset="0"/>
            </a:rPr>
            <a:t>a local in-region supplier is being proposed for set, stage, AV </a:t>
          </a:r>
          <a:r>
            <a:rPr lang="en-GB" sz="1100">
              <a:latin typeface="Source Sans Pro" panose="020B0503030403020204" pitchFamily="34" charset="0"/>
              <a:ea typeface="Source Sans Pro" panose="020B0503030403020204" pitchFamily="34" charset="0"/>
            </a:rPr>
            <a:t> which supports keeping the transportation elements</a:t>
          </a:r>
          <a:r>
            <a:rPr lang="en-GB" sz="1100" baseline="0">
              <a:latin typeface="Source Sans Pro" panose="020B0503030403020204" pitchFamily="34" charset="0"/>
              <a:ea typeface="Source Sans Pro" panose="020B0503030403020204" pitchFamily="34" charset="0"/>
            </a:rPr>
            <a:t> associated with this event lower. Accommodation and subsistence for local crew is also accordingly reduced.</a:t>
          </a:r>
          <a:endParaRPr lang="en-GB" sz="1100">
            <a:latin typeface="Source Sans Pro" panose="020B0503030403020204" pitchFamily="34" charset="0"/>
            <a:ea typeface="Source Sans Pro" panose="020B0503030403020204" pitchFamily="34" charset="0"/>
          </a:endParaRPr>
        </a:p>
        <a:p>
          <a:r>
            <a:rPr lang="en-GB" sz="1100">
              <a:solidFill>
                <a:srgbClr val="008CC6"/>
              </a:solidFill>
              <a:latin typeface="Source Sans Pro" panose="020B0503030403020204" pitchFamily="34" charset="0"/>
              <a:ea typeface="Source Sans Pro" panose="020B0503030403020204" pitchFamily="34" charset="0"/>
            </a:rPr>
            <a:t>food &amp; Beverage</a:t>
          </a:r>
        </a:p>
        <a:p>
          <a:r>
            <a:rPr lang="en-GB" sz="1100">
              <a:latin typeface="Source Sans Pro" panose="020B0503030403020204" pitchFamily="34" charset="0"/>
              <a:ea typeface="Source Sans Pro" panose="020B0503030403020204" pitchFamily="34" charset="0"/>
            </a:rPr>
            <a:t>consider offering one or more vegetarian meals. If all food provided for crew and event delegates was vegetarian (with all other factors constant) the overall event footprint can be reduced by circa</a:t>
          </a:r>
          <a:r>
            <a:rPr lang="en-GB" sz="1100" baseline="0">
              <a:latin typeface="Source Sans Pro" panose="020B0503030403020204" pitchFamily="34" charset="0"/>
              <a:ea typeface="Source Sans Pro" panose="020B0503030403020204" pitchFamily="34" charset="0"/>
            </a:rPr>
            <a:t> 1-2</a:t>
          </a:r>
          <a:r>
            <a:rPr lang="en-GB" sz="1100">
              <a:latin typeface="Source Sans Pro" panose="020B0503030403020204" pitchFamily="34" charset="0"/>
              <a:ea typeface="Source Sans Pro" panose="020B0503030403020204" pitchFamily="34" charset="0"/>
            </a:rPr>
            <a:t>%.</a:t>
          </a: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xdr:txBody>
    </xdr:sp>
    <xdr:clientData/>
  </xdr:twoCellAnchor>
  <xdr:twoCellAnchor>
    <xdr:from>
      <xdr:col>9</xdr:col>
      <xdr:colOff>581444</xdr:colOff>
      <xdr:row>26</xdr:row>
      <xdr:rowOff>183614</xdr:rowOff>
    </xdr:from>
    <xdr:to>
      <xdr:col>14</xdr:col>
      <xdr:colOff>478007</xdr:colOff>
      <xdr:row>40</xdr:row>
      <xdr:rowOff>102579</xdr:rowOff>
    </xdr:to>
    <xdr:graphicFrame macro="">
      <xdr:nvGraphicFramePr>
        <xdr:cNvPr id="22" name="Chart 21">
          <a:extLst>
            <a:ext uri="{FF2B5EF4-FFF2-40B4-BE49-F238E27FC236}">
              <a16:creationId xmlns:a16="http://schemas.microsoft.com/office/drawing/2014/main" id="{3EAD92F1-87A0-1849-B07C-B9761F5A45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581445</xdr:colOff>
      <xdr:row>41</xdr:row>
      <xdr:rowOff>15301</xdr:rowOff>
    </xdr:from>
    <xdr:to>
      <xdr:col>14</xdr:col>
      <xdr:colOff>478008</xdr:colOff>
      <xdr:row>54</xdr:row>
      <xdr:rowOff>117880</xdr:rowOff>
    </xdr:to>
    <xdr:graphicFrame macro="">
      <xdr:nvGraphicFramePr>
        <xdr:cNvPr id="23" name="Chart 22">
          <a:extLst>
            <a:ext uri="{FF2B5EF4-FFF2-40B4-BE49-F238E27FC236}">
              <a16:creationId xmlns:a16="http://schemas.microsoft.com/office/drawing/2014/main" id="{E808A046-4E62-674C-89A4-72D2C9F4C8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92</xdr:row>
      <xdr:rowOff>0</xdr:rowOff>
    </xdr:from>
    <xdr:to>
      <xdr:col>5</xdr:col>
      <xdr:colOff>109537</xdr:colOff>
      <xdr:row>102</xdr:row>
      <xdr:rowOff>38100</xdr:rowOff>
    </xdr:to>
    <xdr:sp macro="" textlink="">
      <xdr:nvSpPr>
        <xdr:cNvPr id="24" name="Text Placeholder 9">
          <a:extLst>
            <a:ext uri="{FF2B5EF4-FFF2-40B4-BE49-F238E27FC236}">
              <a16:creationId xmlns:a16="http://schemas.microsoft.com/office/drawing/2014/main" id="{45CD5D7B-60AC-B247-BA77-6EF6203FE492}"/>
            </a:ext>
          </a:extLst>
        </xdr:cNvPr>
        <xdr:cNvSpPr>
          <a:spLocks noGrp="1"/>
        </xdr:cNvSpPr>
      </xdr:nvSpPr>
      <xdr:spPr>
        <a:xfrm>
          <a:off x="1270000" y="19761200"/>
          <a:ext cx="4745037" cy="2070100"/>
        </a:xfrm>
        <a:prstGeom prst="rect">
          <a:avLst/>
        </a:prstGeom>
        <a:no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20000"/>
            </a:lnSpc>
            <a:spcBef>
              <a:spcPts val="0"/>
            </a:spcBef>
            <a:spcAft>
              <a:spcPts val="900"/>
            </a:spcAft>
            <a:buFont typeface="Arial" panose="020B0604020202020204" pitchFamily="34" charset="0"/>
            <a:buNone/>
            <a:tabLst/>
            <a:defRPr sz="900" b="0" i="0" kern="0" spc="50" baseline="0">
              <a:solidFill>
                <a:schemeClr val="tx1">
                  <a:lumMod val="85000"/>
                  <a:lumOff val="15000"/>
                </a:schemeClr>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r>
            <a:rPr lang="en-GB" sz="1100">
              <a:latin typeface="Source Sans Pro" panose="020B0503030403020204" pitchFamily="34" charset="0"/>
              <a:ea typeface="Source Sans Pro" panose="020B0503030403020204" pitchFamily="34" charset="0"/>
            </a:rPr>
            <a:t>at this level, </a:t>
          </a:r>
          <a:r>
            <a:rPr lang="en-GB" sz="1100">
              <a:solidFill>
                <a:srgbClr val="008CC6"/>
              </a:solidFill>
              <a:latin typeface="Source Sans Pro" panose="020B0503030403020204" pitchFamily="34" charset="0"/>
              <a:ea typeface="Source Sans Pro" panose="020B0503030403020204" pitchFamily="34" charset="0"/>
            </a:rPr>
            <a:t>FMO</a:t>
          </a:r>
          <a:r>
            <a:rPr lang="en-GB" sz="1100" i="0">
              <a:solidFill>
                <a:srgbClr val="008CC6"/>
              </a:solidFill>
              <a:latin typeface="Source Sans Pro" panose="020B0503030403020204" pitchFamily="34" charset="0"/>
              <a:ea typeface="Source Sans Pro" panose="020B0503030403020204" pitchFamily="34" charset="0"/>
            </a:rPr>
            <a:t> </a:t>
          </a:r>
          <a:r>
            <a:rPr lang="en-GB" sz="1100" i="0" kern="120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 is within the 55th percentile of conference-style projects</a:t>
          </a:r>
          <a:r>
            <a:rPr lang="en-GB" sz="1100" i="0" kern="1200" baseline="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 </a:t>
          </a:r>
          <a:r>
            <a:rPr lang="en-GB" sz="1100" i="0" kern="120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as measured by event:decision.</a:t>
          </a:r>
        </a:p>
        <a:p>
          <a:r>
            <a:rPr lang="en-GB" sz="1100">
              <a:latin typeface="Source Sans Pro" panose="020B0503030403020204" pitchFamily="34" charset="0"/>
              <a:ea typeface="Source Sans Pro" panose="020B0503030403020204" pitchFamily="34" charset="0"/>
            </a:rPr>
            <a:t>based on calculations conducted by event:decision from Mar 2021 - present for comparison purposes. </a:t>
          </a:r>
        </a:p>
        <a:p>
          <a:r>
            <a:rPr lang="en-GB" sz="1100">
              <a:latin typeface="Source Sans Pro" panose="020B0503030403020204" pitchFamily="34" charset="0"/>
              <a:ea typeface="Source Sans Pro" panose="020B0503030403020204" pitchFamily="34" charset="0"/>
            </a:rPr>
            <a:t>graphical data above be used for illustrative purposes only, not for ESG audit or offset reporting. </a:t>
          </a:r>
        </a:p>
        <a:p>
          <a:r>
            <a:rPr lang="en-GB" sz="1100">
              <a:latin typeface="Source Sans Pro" panose="020B0503030403020204" pitchFamily="34" charset="0"/>
              <a:ea typeface="Source Sans Pro" panose="020B0503030403020204" pitchFamily="34" charset="0"/>
            </a:rPr>
            <a:t>Above comparison is based on data </a:t>
          </a:r>
          <a:r>
            <a:rPr lang="en-GB" sz="1100" b="1">
              <a:latin typeface="Source Sans Pro" panose="020B0503030403020204" pitchFamily="34" charset="0"/>
              <a:ea typeface="Source Sans Pro" panose="020B0503030403020204" pitchFamily="34" charset="0"/>
            </a:rPr>
            <a:t>only from similar events. </a:t>
          </a:r>
        </a:p>
        <a:p>
          <a:r>
            <a:rPr lang="en-GB" sz="1100">
              <a:latin typeface="Source Sans Pro" panose="020B0503030403020204" pitchFamily="34" charset="0"/>
              <a:ea typeface="Source Sans Pro" panose="020B0503030403020204" pitchFamily="34" charset="0"/>
            </a:rPr>
            <a:t>total data population (conference-style </a:t>
          </a:r>
          <a:r>
            <a:rPr lang="en-GB" sz="1100" i="1">
              <a:latin typeface="Source Sans Pro" panose="020B0503030403020204" pitchFamily="34" charset="0"/>
              <a:ea typeface="Source Sans Pro" panose="020B0503030403020204" pitchFamily="34" charset="0"/>
            </a:rPr>
            <a:t>and</a:t>
          </a:r>
          <a:r>
            <a:rPr lang="en-GB" sz="1100">
              <a:latin typeface="Source Sans Pro" panose="020B0503030403020204" pitchFamily="34" charset="0"/>
              <a:ea typeface="Source Sans Pro" panose="020B0503030403020204" pitchFamily="34" charset="0"/>
            </a:rPr>
            <a:t> exhibition builds) includes events from 50 to 140,000 delegates in virtual, hybrid and in-person event formats at a local, regional and global level, with stand-builds from 6sqm. to 200sqm.</a:t>
          </a:r>
        </a:p>
      </xdr:txBody>
    </xdr:sp>
    <xdr:clientData/>
  </xdr:twoCellAnchor>
  <xdr:twoCellAnchor>
    <xdr:from>
      <xdr:col>7</xdr:col>
      <xdr:colOff>36078</xdr:colOff>
      <xdr:row>94</xdr:row>
      <xdr:rowOff>67544</xdr:rowOff>
    </xdr:from>
    <xdr:to>
      <xdr:col>11</xdr:col>
      <xdr:colOff>661411</xdr:colOff>
      <xdr:row>103</xdr:row>
      <xdr:rowOff>17787</xdr:rowOff>
    </xdr:to>
    <xdr:sp macro="" textlink="">
      <xdr:nvSpPr>
        <xdr:cNvPr id="25" name="Text Placeholder 9">
          <a:extLst>
            <a:ext uri="{FF2B5EF4-FFF2-40B4-BE49-F238E27FC236}">
              <a16:creationId xmlns:a16="http://schemas.microsoft.com/office/drawing/2014/main" id="{AB24895C-9DFA-4F4B-BA6E-6FCF1F703A21}"/>
            </a:ext>
          </a:extLst>
        </xdr:cNvPr>
        <xdr:cNvSpPr>
          <a:spLocks noGrp="1"/>
        </xdr:cNvSpPr>
      </xdr:nvSpPr>
      <xdr:spPr>
        <a:xfrm>
          <a:off x="7617978" y="20235144"/>
          <a:ext cx="5768833" cy="1779043"/>
        </a:xfrm>
        <a:prstGeom prst="rect">
          <a:avLst/>
        </a:prstGeom>
      </xdr:spPr>
      <xdr:txBody>
        <a:bodyPr vert="horz" wrap="square" lIns="91440" tIns="45720" rIns="91440" bIns="45720" rtlCol="0" anchor="b">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20000"/>
            </a:lnSpc>
            <a:spcBef>
              <a:spcPts val="0"/>
            </a:spcBef>
            <a:spcAft>
              <a:spcPts val="900"/>
            </a:spcAft>
            <a:buFont typeface="Arial" panose="020B0604020202020204" pitchFamily="34" charset="0"/>
            <a:buNone/>
            <a:tabLst/>
            <a:defRPr sz="900" b="0" i="0" kern="0" spc="50" baseline="0">
              <a:solidFill>
                <a:schemeClr val="tx1">
                  <a:lumMod val="85000"/>
                  <a:lumOff val="15000"/>
                </a:schemeClr>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pPr lvl="3"/>
          <a:r>
            <a:rPr lang="en-GB" sz="1600">
              <a:latin typeface="Source Sans Pro" panose="020B0503030403020204" pitchFamily="34" charset="0"/>
              <a:ea typeface="Source Sans Pro" panose="020B0503030403020204" pitchFamily="34" charset="0"/>
            </a:rPr>
            <a:t>boundaries</a:t>
          </a:r>
          <a:r>
            <a:rPr lang="en-GB" sz="1100">
              <a:latin typeface="Source Sans Pro" panose="020B0503030403020204" pitchFamily="34" charset="0"/>
              <a:ea typeface="Source Sans Pro" panose="020B0503030403020204" pitchFamily="34" charset="0"/>
            </a:rPr>
            <a:t>:</a:t>
          </a:r>
        </a:p>
        <a:p>
          <a:pPr lvl="4"/>
          <a:r>
            <a:rPr lang="en-GB" sz="1100">
              <a:solidFill>
                <a:srgbClr val="008CC6"/>
              </a:solidFill>
              <a:latin typeface="Source Sans Pro" panose="020B0503030403020204" pitchFamily="34" charset="0"/>
              <a:ea typeface="Source Sans Pro" panose="020B0503030403020204" pitchFamily="34" charset="0"/>
            </a:rPr>
            <a:t>event</a:t>
          </a:r>
          <a:r>
            <a:rPr lang="en-GB" sz="1100">
              <a:latin typeface="Source Sans Pro" panose="020B0503030403020204" pitchFamily="34" charset="0"/>
              <a:ea typeface="Source Sans Pro" panose="020B0503030403020204" pitchFamily="34" charset="0"/>
            </a:rPr>
            <a:t> duration (days), number</a:t>
          </a:r>
          <a:r>
            <a:rPr lang="en-GB" sz="1100" baseline="0">
              <a:latin typeface="Source Sans Pro" panose="020B0503030403020204" pitchFamily="34" charset="0"/>
              <a:ea typeface="Source Sans Pro" panose="020B0503030403020204" pitchFamily="34" charset="0"/>
            </a:rPr>
            <a:t> of  d</a:t>
          </a:r>
          <a:r>
            <a:rPr lang="en-GB" sz="1100">
              <a:latin typeface="Source Sans Pro" panose="020B0503030403020204" pitchFamily="34" charset="0"/>
              <a:ea typeface="Source Sans Pro" panose="020B0503030403020204" pitchFamily="34" charset="0"/>
            </a:rPr>
            <a:t>elegates </a:t>
          </a:r>
          <a:r>
            <a:rPr lang="en-GB" sz="1100" baseline="0">
              <a:latin typeface="Source Sans Pro" panose="020B0503030403020204" pitchFamily="34" charset="0"/>
              <a:ea typeface="Source Sans Pro" panose="020B0503030403020204" pitchFamily="34" charset="0"/>
            </a:rPr>
            <a:t> &amp; crew (in-person &amp; virtual), area of event (sqm.).</a:t>
          </a:r>
          <a:endParaRPr lang="en-GB" sz="1100">
            <a:latin typeface="Source Sans Pro" panose="020B0503030403020204" pitchFamily="34" charset="0"/>
            <a:ea typeface="Source Sans Pro" panose="020B0503030403020204" pitchFamily="34" charset="0"/>
          </a:endParaRPr>
        </a:p>
        <a:p>
          <a:pPr lvl="4"/>
          <a:r>
            <a:rPr lang="en-GB" sz="1100">
              <a:solidFill>
                <a:srgbClr val="008CC6"/>
              </a:solidFill>
              <a:latin typeface="Source Sans Pro" panose="020B0503030403020204" pitchFamily="34" charset="0"/>
              <a:ea typeface="Source Sans Pro" panose="020B0503030403020204" pitchFamily="34" charset="0"/>
            </a:rPr>
            <a:t>travel</a:t>
          </a:r>
          <a:r>
            <a:rPr lang="en-GB" sz="1100">
              <a:latin typeface="Source Sans Pro" panose="020B0503030403020204" pitchFamily="34" charset="0"/>
              <a:ea typeface="Source Sans Pro" panose="020B0503030403020204" pitchFamily="34" charset="0"/>
            </a:rPr>
            <a:t>: delegate, crew and staffing travel by mode (air, private vehicle, public transport) and distance. Excluded is 'first</a:t>
          </a:r>
          <a:r>
            <a:rPr lang="en-GB" sz="1100" baseline="0">
              <a:latin typeface="Source Sans Pro" panose="020B0503030403020204" pitchFamily="34" charset="0"/>
              <a:ea typeface="Source Sans Pro" panose="020B0503030403020204" pitchFamily="34" charset="0"/>
            </a:rPr>
            <a:t>' and 'last' mile travel by both crew and delegates.</a:t>
          </a:r>
          <a:endParaRPr lang="en-GB" sz="1100">
            <a:latin typeface="Source Sans Pro" panose="020B0503030403020204" pitchFamily="34" charset="0"/>
            <a:ea typeface="Source Sans Pro" panose="020B0503030403020204" pitchFamily="34" charset="0"/>
          </a:endParaRPr>
        </a:p>
        <a:p>
          <a:pPr lvl="4"/>
          <a:r>
            <a:rPr lang="en-GB" sz="1100">
              <a:solidFill>
                <a:srgbClr val="008CC6"/>
              </a:solidFill>
              <a:latin typeface="Source Sans Pro" panose="020B0503030403020204" pitchFamily="34" charset="0"/>
              <a:ea typeface="Source Sans Pro" panose="020B0503030403020204" pitchFamily="34" charset="0"/>
            </a:rPr>
            <a:t>accommodation</a:t>
          </a:r>
          <a:r>
            <a:rPr lang="en-GB" sz="1100">
              <a:latin typeface="Source Sans Pro" panose="020B0503030403020204" pitchFamily="34" charset="0"/>
              <a:ea typeface="Source Sans Pro" panose="020B0503030403020204" pitchFamily="34" charset="0"/>
            </a:rPr>
            <a:t>: hotel nights for guests, build crew or stand staffing, by equivalent</a:t>
          </a:r>
          <a:r>
            <a:rPr lang="en-GB" sz="1100" baseline="0">
              <a:latin typeface="Source Sans Pro" panose="020B0503030403020204" pitchFamily="34" charset="0"/>
              <a:ea typeface="Source Sans Pro" panose="020B0503030403020204" pitchFamily="34" charset="0"/>
            </a:rPr>
            <a:t> </a:t>
          </a:r>
          <a:r>
            <a:rPr lang="en-GB" sz="1100">
              <a:latin typeface="Source Sans Pro" panose="020B0503030403020204" pitchFamily="34" charset="0"/>
              <a:ea typeface="Source Sans Pro" panose="020B0503030403020204" pitchFamily="34" charset="0"/>
            </a:rPr>
            <a:t>star-rating.</a:t>
          </a:r>
        </a:p>
        <a:p>
          <a:pPr lvl="4"/>
          <a:r>
            <a:rPr lang="en-GB" sz="1100">
              <a:solidFill>
                <a:srgbClr val="008CC6"/>
              </a:solidFill>
              <a:latin typeface="Source Sans Pro" panose="020B0503030403020204" pitchFamily="34" charset="0"/>
              <a:ea typeface="Source Sans Pro" panose="020B0503030403020204" pitchFamily="34" charset="0"/>
            </a:rPr>
            <a:t>catering</a:t>
          </a:r>
          <a:r>
            <a:rPr lang="en-GB" sz="1100">
              <a:latin typeface="Source Sans Pro" panose="020B0503030403020204" pitchFamily="34" charset="0"/>
              <a:ea typeface="Source Sans Pro" panose="020B0503030403020204" pitchFamily="34" charset="0"/>
            </a:rPr>
            <a:t>: includes estimated number of meals (non-vegetarian, vegetarian) consumed by delegates and crew</a:t>
          </a:r>
          <a:r>
            <a:rPr lang="en-GB" sz="1100" baseline="0">
              <a:latin typeface="Source Sans Pro" panose="020B0503030403020204" pitchFamily="34" charset="0"/>
              <a:ea typeface="Source Sans Pro" panose="020B0503030403020204" pitchFamily="34" charset="0"/>
            </a:rPr>
            <a:t> </a:t>
          </a:r>
          <a:r>
            <a:rPr lang="en-GB" sz="1100">
              <a:latin typeface="Source Sans Pro" panose="020B0503030403020204" pitchFamily="34" charset="0"/>
              <a:ea typeface="Source Sans Pro" panose="020B0503030403020204" pitchFamily="34" charset="0"/>
            </a:rPr>
            <a:t> for duration of event,</a:t>
          </a:r>
          <a:r>
            <a:rPr lang="en-GB" sz="1100" baseline="0">
              <a:latin typeface="Source Sans Pro" panose="020B0503030403020204" pitchFamily="34" charset="0"/>
              <a:ea typeface="Source Sans Pro" panose="020B0503030403020204" pitchFamily="34" charset="0"/>
            </a:rPr>
            <a:t> based on an 20% vegetarian ratio.</a:t>
          </a:r>
          <a:endParaRPr lang="en-GB" sz="1100">
            <a:latin typeface="Source Sans Pro" panose="020B0503030403020204" pitchFamily="34" charset="0"/>
            <a:ea typeface="Source Sans Pro" panose="020B0503030403020204" pitchFamily="34" charset="0"/>
          </a:endParaRPr>
        </a:p>
        <a:p>
          <a:pPr lvl="4"/>
          <a:r>
            <a:rPr lang="en-GB" sz="1100">
              <a:solidFill>
                <a:srgbClr val="008CC6"/>
              </a:solidFill>
              <a:latin typeface="Source Sans Pro" panose="020B0503030403020204" pitchFamily="34" charset="0"/>
              <a:ea typeface="Source Sans Pro" panose="020B0503030403020204" pitchFamily="34" charset="0"/>
            </a:rPr>
            <a:t>energy</a:t>
          </a:r>
          <a:r>
            <a:rPr lang="en-GB" sz="1100">
              <a:latin typeface="Source Sans Pro" panose="020B0503030403020204" pitchFamily="34" charset="0"/>
              <a:ea typeface="Source Sans Pro" panose="020B0503030403020204" pitchFamily="34" charset="0"/>
            </a:rPr>
            <a:t>: actual consumption as estimated</a:t>
          </a:r>
          <a:r>
            <a:rPr lang="en-GB" sz="1100" baseline="0">
              <a:latin typeface="Source Sans Pro" panose="020B0503030403020204" pitchFamily="34" charset="0"/>
              <a:ea typeface="Source Sans Pro" panose="020B0503030403020204" pitchFamily="34" charset="0"/>
            </a:rPr>
            <a:t> for heating / cooling event space &amp; associated AV, set &amp; stage.</a:t>
          </a:r>
          <a:endParaRPr lang="en-GB" sz="1100">
            <a:latin typeface="Source Sans Pro" panose="020B0503030403020204" pitchFamily="34" charset="0"/>
            <a:ea typeface="Source Sans Pro" panose="020B0503030403020204" pitchFamily="34" charset="0"/>
          </a:endParaRPr>
        </a:p>
        <a:p>
          <a:pPr lvl="4"/>
          <a:r>
            <a:rPr lang="en-GB" sz="1100">
              <a:solidFill>
                <a:srgbClr val="008CC6"/>
              </a:solidFill>
              <a:latin typeface="Source Sans Pro" panose="020B0503030403020204" pitchFamily="34" charset="0"/>
              <a:ea typeface="Source Sans Pro" panose="020B0503030403020204" pitchFamily="34" charset="0"/>
            </a:rPr>
            <a:t>materials</a:t>
          </a:r>
          <a:r>
            <a:rPr lang="en-GB" sz="1100">
              <a:latin typeface="Source Sans Pro" panose="020B0503030403020204" pitchFamily="34" charset="0"/>
              <a:ea typeface="Source Sans Pro" panose="020B0503030403020204" pitchFamily="34" charset="0"/>
            </a:rPr>
            <a:t>: printed matter, plastics, recyclable materials and other materials used in set/stand build &amp; delivery.</a:t>
          </a:r>
        </a:p>
        <a:p>
          <a:pPr lvl="4"/>
          <a:r>
            <a:rPr lang="en-GB" sz="1100">
              <a:solidFill>
                <a:srgbClr val="008CC6"/>
              </a:solidFill>
              <a:latin typeface="Source Sans Pro" panose="020B0503030403020204" pitchFamily="34" charset="0"/>
              <a:ea typeface="Source Sans Pro" panose="020B0503030403020204" pitchFamily="34" charset="0"/>
            </a:rPr>
            <a:t>transportation</a:t>
          </a:r>
          <a:r>
            <a:rPr lang="en-GB" sz="1100">
              <a:latin typeface="Source Sans Pro" panose="020B0503030403020204" pitchFamily="34" charset="0"/>
              <a:ea typeface="Source Sans Pro" panose="020B0503030403020204" pitchFamily="34" charset="0"/>
            </a:rPr>
            <a:t>: estimated transported weight of AV, materials, furniture and other event /  stand-based items, distance and mode of transportation.</a:t>
          </a:r>
        </a:p>
        <a:p>
          <a:pPr lvl="4"/>
          <a:r>
            <a:rPr lang="en-GB" sz="1100">
              <a:solidFill>
                <a:srgbClr val="008CC6"/>
              </a:solidFill>
              <a:latin typeface="Source Sans Pro" panose="020B0503030403020204" pitchFamily="34" charset="0"/>
              <a:ea typeface="Source Sans Pro" panose="020B0503030403020204" pitchFamily="34" charset="0"/>
            </a:rPr>
            <a:t>waste</a:t>
          </a:r>
          <a:r>
            <a:rPr lang="en-GB" sz="1100">
              <a:latin typeface="Source Sans Pro" panose="020B0503030403020204" pitchFamily="34" charset="0"/>
              <a:ea typeface="Source Sans Pro" panose="020B0503030403020204" pitchFamily="34" charset="0"/>
            </a:rPr>
            <a:t>: recyclable and residual waste,</a:t>
          </a:r>
          <a:r>
            <a:rPr lang="en-GB" sz="1100" baseline="0">
              <a:latin typeface="Source Sans Pro" panose="020B0503030403020204" pitchFamily="34" charset="0"/>
              <a:ea typeface="Source Sans Pro" panose="020B0503030403020204" pitchFamily="34" charset="0"/>
            </a:rPr>
            <a:t> estimated based on delegate and crew numbers.</a:t>
          </a:r>
          <a:endParaRPr lang="en-GB" sz="1100">
            <a:latin typeface="Source Sans Pro" panose="020B0503030403020204" pitchFamily="34" charset="0"/>
            <a:ea typeface="Source Sans Pro" panose="020B0503030403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EventDecision/Shared%20Documents/_TRACK/TRACK/CLIENTS/CHEERFUL_UK/WSJ%20CEO%20Council%202022,%20901963/Capture%20Form/C21%20WSJ%20Capture%20formM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EventDecision/Shared%20Documents/_TRACK/TRACK/CLIENTS/CHEERFUL_UK/FMO2,%20901957/C21%20Google%20FMO2_CAPTURE%20form_121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tes/EventDecision/Shared%20Documents/_TRACK/TRACK/CLIENTS/CHEERFUL_UK/_C21%20CAPTURE/Cheerful%20Twentyfirst%20track%20carbon%20captu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LEGATE TRAVEL"/>
      <sheetName val="CREW TRAVEL"/>
      <sheetName val=" ACCOMMODATION - DELEGATE"/>
      <sheetName val=" ACCOMMODATION - CREW "/>
      <sheetName val="F&amp;B - DELEGATE"/>
      <sheetName val="F&amp;B - CREW"/>
      <sheetName val="ENERGY"/>
      <sheetName val="MATERIAL"/>
      <sheetName val="TRANSPORT &amp; WASTE"/>
    </sheetNames>
    <sheetDataSet>
      <sheetData sheetId="0"/>
      <sheetData sheetId="1">
        <row r="6">
          <cell r="C6">
            <v>6050</v>
          </cell>
        </row>
        <row r="8">
          <cell r="C8">
            <v>5000</v>
          </cell>
        </row>
      </sheetData>
      <sheetData sheetId="2">
        <row r="6">
          <cell r="C6">
            <v>750</v>
          </cell>
        </row>
        <row r="8">
          <cell r="C8">
            <v>0</v>
          </cell>
        </row>
      </sheetData>
      <sheetData sheetId="3"/>
      <sheetData sheetId="4"/>
      <sheetData sheetId="5"/>
      <sheetData sheetId="6"/>
      <sheetData sheetId="7">
        <row r="5">
          <cell r="C5">
            <v>200</v>
          </cell>
        </row>
      </sheetData>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LEGATE TRAVEL"/>
      <sheetName val="CREW TRAVEL"/>
      <sheetName val=" ACCOMMODATION - DELEGATE"/>
      <sheetName val=" ACCOMMODATION - CREW "/>
      <sheetName val="F&amp;B - DELEGATE"/>
      <sheetName val="F&amp;B - CREW"/>
      <sheetName val="ENERGY"/>
      <sheetName val="MATERIAL"/>
      <sheetName val="TRANSPORT &amp; WASTE"/>
    </sheetNames>
    <sheetDataSet>
      <sheetData sheetId="0"/>
      <sheetData sheetId="1">
        <row r="6">
          <cell r="C6">
            <v>1465</v>
          </cell>
        </row>
        <row r="16">
          <cell r="C16">
            <v>0</v>
          </cell>
        </row>
      </sheetData>
      <sheetData sheetId="2">
        <row r="6">
          <cell r="C6">
            <v>310</v>
          </cell>
        </row>
        <row r="16">
          <cell r="C16">
            <v>0</v>
          </cell>
        </row>
      </sheetData>
      <sheetData sheetId="3"/>
      <sheetData sheetId="4"/>
      <sheetData sheetId="5"/>
      <sheetData sheetId="6"/>
      <sheetData sheetId="7">
        <row r="5">
          <cell r="C5">
            <v>600</v>
          </cell>
        </row>
      </sheetData>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_new"/>
    </sheetNames>
    <sheetDataSet>
      <sheetData sheetId="0">
        <row r="7">
          <cell r="H7" t="str">
            <v>Total Travel</v>
          </cell>
        </row>
        <row r="32">
          <cell r="B32" t="str">
            <v>Delegate Flights</v>
          </cell>
          <cell r="E32">
            <v>30.4</v>
          </cell>
        </row>
        <row r="33">
          <cell r="B33" t="str">
            <v>Delegate Train</v>
          </cell>
          <cell r="E33">
            <v>0.16600000000000001</v>
          </cell>
        </row>
        <row r="34">
          <cell r="B34" t="str">
            <v>Delegate Private Vehicles</v>
          </cell>
          <cell r="E34">
            <v>0.157</v>
          </cell>
        </row>
        <row r="35">
          <cell r="B35" t="str">
            <v>Delegate Coaches</v>
          </cell>
          <cell r="E35">
            <v>0</v>
          </cell>
        </row>
        <row r="36">
          <cell r="B36" t="str">
            <v>Delegate Accommodation</v>
          </cell>
          <cell r="E36">
            <v>7.6</v>
          </cell>
        </row>
        <row r="37">
          <cell r="B37" t="str">
            <v>Delegate Food &amp; Beverage</v>
          </cell>
          <cell r="E37">
            <v>2.5</v>
          </cell>
        </row>
        <row r="41">
          <cell r="B41" t="str">
            <v>Crew Flights</v>
          </cell>
          <cell r="E41">
            <v>8.9</v>
          </cell>
        </row>
        <row r="42">
          <cell r="B42" t="str">
            <v>Crew Train</v>
          </cell>
          <cell r="E42">
            <v>0.157</v>
          </cell>
        </row>
        <row r="43">
          <cell r="B43" t="str">
            <v>Crew Private Vehicles</v>
          </cell>
          <cell r="E43">
            <v>0.23</v>
          </cell>
        </row>
        <row r="44">
          <cell r="B44" t="str">
            <v>Crew Coaches</v>
          </cell>
          <cell r="E44">
            <v>0</v>
          </cell>
        </row>
        <row r="45">
          <cell r="B45" t="str">
            <v>Crew Accomodation</v>
          </cell>
          <cell r="E45">
            <v>2.5</v>
          </cell>
        </row>
        <row r="46">
          <cell r="B46" t="str">
            <v>Crew Food &amp; Beverage</v>
          </cell>
          <cell r="E46">
            <v>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AF016-637D-D64E-B0D8-9CF28459B072}">
  <dimension ref="A1:AI107"/>
  <sheetViews>
    <sheetView showGridLines="0" tabSelected="1" topLeftCell="U1" zoomScale="110" workbookViewId="0">
      <selection activeCell="AD25" sqref="AD25"/>
    </sheetView>
  </sheetViews>
  <sheetFormatPr baseColWidth="10" defaultColWidth="11" defaultRowHeight="16" x14ac:dyDescent="0.2"/>
  <cols>
    <col min="1" max="1" width="16.6640625" customWidth="1"/>
    <col min="2" max="2" width="28" customWidth="1"/>
    <col min="3" max="3" width="21.83203125" customWidth="1"/>
    <col min="5" max="5" width="11" hidden="1" customWidth="1"/>
    <col min="8" max="8" width="19.1640625" customWidth="1"/>
    <col min="9" max="9" width="20.1640625" customWidth="1"/>
    <col min="10" max="10" width="17.1640625" customWidth="1"/>
    <col min="30" max="30" width="75.1640625" customWidth="1"/>
  </cols>
  <sheetData>
    <row r="1" spans="2:35" ht="35" thickBot="1" x14ac:dyDescent="0.45">
      <c r="B1" s="79" t="s">
        <v>0</v>
      </c>
      <c r="C1" s="79"/>
      <c r="D1" s="79"/>
      <c r="E1" s="79"/>
      <c r="F1" s="79"/>
      <c r="G1" s="79"/>
      <c r="H1" s="79"/>
      <c r="I1" s="79"/>
      <c r="J1" s="79"/>
      <c r="K1" s="2"/>
      <c r="L1" s="2"/>
      <c r="M1" s="2"/>
      <c r="N1" s="2"/>
      <c r="O1" s="2"/>
      <c r="P1" s="2"/>
    </row>
    <row r="2" spans="2:35" ht="35" thickBot="1" x14ac:dyDescent="0.45">
      <c r="B2" s="80"/>
      <c r="C2" s="80"/>
      <c r="D2" s="80"/>
      <c r="E2" s="80"/>
      <c r="F2" s="80"/>
      <c r="G2" s="80"/>
      <c r="H2" s="80"/>
      <c r="I2" s="80"/>
      <c r="J2" s="80"/>
      <c r="K2" s="2"/>
      <c r="L2" s="2"/>
      <c r="M2" s="2"/>
      <c r="N2" s="2"/>
      <c r="O2" s="2"/>
      <c r="P2" s="2"/>
      <c r="Q2" s="81" t="s">
        <v>1</v>
      </c>
      <c r="R2" s="82"/>
      <c r="S2" s="82"/>
      <c r="T2" s="82"/>
      <c r="U2" s="82"/>
      <c r="V2" s="82"/>
      <c r="W2" s="82"/>
      <c r="X2" s="82"/>
      <c r="Y2" s="82"/>
      <c r="Z2" s="82"/>
      <c r="AA2" s="82"/>
      <c r="AB2" s="82"/>
      <c r="AC2" s="82"/>
      <c r="AD2" s="82"/>
      <c r="AE2" s="82"/>
      <c r="AF2" s="82"/>
      <c r="AG2" s="83"/>
    </row>
    <row r="3" spans="2:35" ht="34" x14ac:dyDescent="0.4">
      <c r="B3" s="1"/>
      <c r="C3" s="1"/>
      <c r="D3" s="1"/>
      <c r="E3" s="1"/>
      <c r="F3" s="1"/>
      <c r="G3" s="1"/>
      <c r="H3" s="1"/>
      <c r="I3" s="1"/>
      <c r="J3" s="1"/>
      <c r="K3" s="2"/>
      <c r="L3" s="2"/>
      <c r="M3" s="2"/>
      <c r="N3" s="2"/>
      <c r="O3" s="2"/>
      <c r="P3" s="2"/>
      <c r="V3" s="84" t="s">
        <v>2</v>
      </c>
      <c r="W3" s="84"/>
      <c r="X3" s="84"/>
      <c r="Y3" s="84"/>
      <c r="Z3" s="84"/>
      <c r="AA3" s="84"/>
      <c r="AB3" s="84"/>
      <c r="AD3" s="84" t="s">
        <v>3</v>
      </c>
      <c r="AE3" s="84"/>
      <c r="AF3" s="84"/>
      <c r="AG3" s="84"/>
    </row>
    <row r="4" spans="2:35" ht="17" thickBot="1" x14ac:dyDescent="0.25">
      <c r="B4" s="78"/>
      <c r="C4" s="78"/>
      <c r="D4" s="78"/>
      <c r="E4" s="78"/>
      <c r="F4" s="78"/>
      <c r="G4" s="78"/>
      <c r="H4" s="78"/>
      <c r="I4" s="78"/>
      <c r="J4" s="78"/>
      <c r="K4" s="2"/>
      <c r="L4" s="2"/>
      <c r="M4" s="2"/>
      <c r="N4" s="2"/>
      <c r="O4" s="2"/>
      <c r="P4" s="2"/>
    </row>
    <row r="5" spans="2:35" ht="32" x14ac:dyDescent="0.2">
      <c r="B5" s="2"/>
      <c r="C5" s="3" t="s">
        <v>4</v>
      </c>
      <c r="D5" s="2"/>
      <c r="E5" s="2"/>
      <c r="F5" s="2"/>
      <c r="G5" s="2"/>
      <c r="H5" s="4"/>
      <c r="I5" s="5" t="s">
        <v>5</v>
      </c>
      <c r="J5" s="6" t="s">
        <v>6</v>
      </c>
      <c r="K5" s="2"/>
      <c r="L5" s="2"/>
      <c r="M5" s="2"/>
      <c r="N5" s="2"/>
      <c r="O5" s="2"/>
      <c r="P5" s="2"/>
      <c r="V5" s="7" t="s">
        <v>7</v>
      </c>
      <c r="W5" s="8" t="s">
        <v>8</v>
      </c>
      <c r="X5" s="9" t="s">
        <v>9</v>
      </c>
      <c r="Y5" s="10" t="s">
        <v>10</v>
      </c>
      <c r="Z5" s="85" t="s">
        <v>11</v>
      </c>
      <c r="AA5" s="11" t="s">
        <v>12</v>
      </c>
      <c r="AB5" s="12" t="s">
        <v>13</v>
      </c>
      <c r="AD5" s="92" t="s">
        <v>70</v>
      </c>
      <c r="AE5" s="93"/>
      <c r="AF5" s="93"/>
      <c r="AH5" s="87" t="s">
        <v>14</v>
      </c>
      <c r="AI5" s="87"/>
    </row>
    <row r="6" spans="2:35" ht="17" thickBot="1" x14ac:dyDescent="0.25">
      <c r="B6" s="13" t="s">
        <v>15</v>
      </c>
      <c r="C6" s="14">
        <v>901963</v>
      </c>
      <c r="D6" s="15"/>
      <c r="E6" s="2"/>
      <c r="F6" s="2"/>
      <c r="G6" s="2"/>
      <c r="H6" s="16"/>
      <c r="I6" s="2"/>
      <c r="J6" s="17"/>
      <c r="K6" s="2"/>
      <c r="L6" s="2"/>
      <c r="M6" s="2"/>
      <c r="N6" s="2"/>
      <c r="O6" s="2"/>
      <c r="P6" s="2"/>
      <c r="V6" s="18"/>
      <c r="W6" s="19"/>
      <c r="X6" s="20"/>
      <c r="Y6" s="21"/>
      <c r="Z6" s="86"/>
      <c r="AA6" s="22"/>
      <c r="AB6" s="23"/>
      <c r="AD6" s="93" t="s">
        <v>71</v>
      </c>
      <c r="AE6" s="93"/>
      <c r="AF6" s="93"/>
      <c r="AH6" s="87"/>
      <c r="AI6" s="87"/>
    </row>
    <row r="7" spans="2:35" ht="17" thickBot="1" x14ac:dyDescent="0.25">
      <c r="B7" s="13" t="s">
        <v>16</v>
      </c>
      <c r="C7" s="3" t="s">
        <v>17</v>
      </c>
      <c r="D7" s="2"/>
      <c r="E7" s="2"/>
      <c r="F7" s="2"/>
      <c r="G7" s="2"/>
      <c r="H7" s="24" t="s">
        <v>18</v>
      </c>
      <c r="I7" s="25">
        <f>G38+G47</f>
        <v>41.670400000000001</v>
      </c>
      <c r="J7" s="26">
        <f t="shared" ref="J7:J13" si="0">I7/$I$14</f>
        <v>0.74429504308189121</v>
      </c>
      <c r="K7" s="2"/>
      <c r="L7" s="2"/>
      <c r="M7" s="2"/>
      <c r="N7" s="2"/>
      <c r="O7" s="2"/>
      <c r="P7" s="2"/>
      <c r="R7" s="87" t="s">
        <v>19</v>
      </c>
      <c r="S7" s="87"/>
      <c r="T7" s="87"/>
      <c r="V7" s="27">
        <f>J7</f>
        <v>0.74429504308189121</v>
      </c>
      <c r="W7" s="27">
        <f>J8</f>
        <v>0.16601174570967234</v>
      </c>
      <c r="X7" s="27">
        <f>J9</f>
        <v>3.9795378877727439E-2</v>
      </c>
      <c r="Y7" s="27">
        <f>J10</f>
        <v>2.7149450580855345E-2</v>
      </c>
      <c r="Z7" s="27">
        <f>J11</f>
        <v>3.243644885186402E-3</v>
      </c>
      <c r="AA7" s="27">
        <f>J12</f>
        <v>1.2574482374290898E-2</v>
      </c>
      <c r="AB7" s="27">
        <f>J13</f>
        <v>6.930254490376233E-3</v>
      </c>
      <c r="AD7" s="93" t="s">
        <v>72</v>
      </c>
      <c r="AE7" s="93"/>
      <c r="AF7" s="93"/>
      <c r="AH7" s="87"/>
      <c r="AI7" s="87"/>
    </row>
    <row r="8" spans="2:35" ht="17" thickBot="1" x14ac:dyDescent="0.25">
      <c r="B8" s="2"/>
      <c r="C8" s="2"/>
      <c r="D8" s="15"/>
      <c r="E8" s="2"/>
      <c r="F8" s="2"/>
      <c r="G8" s="2"/>
      <c r="H8" s="28" t="s">
        <v>20</v>
      </c>
      <c r="I8" s="25">
        <f>F36+F45</f>
        <v>9.2944000000000013</v>
      </c>
      <c r="J8" s="26">
        <f t="shared" si="0"/>
        <v>0.16601174570967234</v>
      </c>
      <c r="K8" s="2"/>
      <c r="L8" s="2"/>
      <c r="M8" s="2"/>
      <c r="N8" s="2"/>
      <c r="O8" s="2"/>
      <c r="P8" s="2"/>
      <c r="R8" s="87"/>
      <c r="S8" s="87"/>
      <c r="T8" s="87"/>
      <c r="V8" s="29">
        <f>I7</f>
        <v>41.670400000000001</v>
      </c>
      <c r="W8" s="29">
        <f>I8</f>
        <v>9.2944000000000013</v>
      </c>
      <c r="X8" s="29">
        <f>I9</f>
        <v>2.2279999999999998</v>
      </c>
      <c r="Y8" s="29">
        <f>I10</f>
        <v>1.52</v>
      </c>
      <c r="Z8" s="29">
        <f>I11</f>
        <v>0.18160000000000001</v>
      </c>
      <c r="AA8" s="29">
        <f>I12</f>
        <v>0.70400000000000007</v>
      </c>
      <c r="AB8" s="29">
        <f>I13</f>
        <v>0.38800000000000001</v>
      </c>
      <c r="AD8" s="93" t="s">
        <v>73</v>
      </c>
      <c r="AE8" s="93"/>
      <c r="AF8" s="93"/>
    </row>
    <row r="9" spans="2:35" x14ac:dyDescent="0.2">
      <c r="B9" s="13" t="s">
        <v>21</v>
      </c>
      <c r="C9" s="14">
        <v>1.5</v>
      </c>
      <c r="D9" s="13" t="s">
        <v>22</v>
      </c>
      <c r="E9" s="2"/>
      <c r="F9" s="2"/>
      <c r="G9" s="2"/>
      <c r="H9" s="30" t="s">
        <v>23</v>
      </c>
      <c r="I9" s="25">
        <f>F37+F46</f>
        <v>2.2279999999999998</v>
      </c>
      <c r="J9" s="26">
        <f t="shared" si="0"/>
        <v>3.9795378877727439E-2</v>
      </c>
      <c r="K9" s="2"/>
      <c r="L9" s="2"/>
      <c r="M9" s="2"/>
      <c r="N9" s="2"/>
      <c r="O9" s="2"/>
      <c r="P9" s="2"/>
      <c r="AD9" s="93" t="s">
        <v>74</v>
      </c>
      <c r="AE9" s="93"/>
    </row>
    <row r="10" spans="2:35" x14ac:dyDescent="0.2">
      <c r="B10" s="13" t="s">
        <v>24</v>
      </c>
      <c r="C10" s="14">
        <v>1</v>
      </c>
      <c r="D10" s="13" t="s">
        <v>22</v>
      </c>
      <c r="E10" s="2"/>
      <c r="F10" s="2"/>
      <c r="G10" s="2"/>
      <c r="H10" s="31" t="s">
        <v>10</v>
      </c>
      <c r="I10" s="25">
        <f>F51</f>
        <v>1.52</v>
      </c>
      <c r="J10" s="26">
        <f t="shared" si="0"/>
        <v>2.7149450580855345E-2</v>
      </c>
      <c r="K10" s="2"/>
      <c r="L10" s="2"/>
      <c r="M10" s="2"/>
      <c r="N10" s="2"/>
      <c r="O10" s="2"/>
      <c r="P10" s="2"/>
      <c r="AD10" s="93" t="s">
        <v>75</v>
      </c>
      <c r="AE10" s="93"/>
      <c r="AF10" s="93"/>
    </row>
    <row r="11" spans="2:35" x14ac:dyDescent="0.2">
      <c r="B11" s="13" t="s">
        <v>25</v>
      </c>
      <c r="C11" s="14">
        <v>0</v>
      </c>
      <c r="D11" s="13" t="s">
        <v>22</v>
      </c>
      <c r="E11" s="2"/>
      <c r="F11" s="2"/>
      <c r="G11" s="2"/>
      <c r="H11" s="32" t="s">
        <v>11</v>
      </c>
      <c r="I11" s="25">
        <f>F53</f>
        <v>0.18160000000000001</v>
      </c>
      <c r="J11" s="26">
        <f t="shared" si="0"/>
        <v>3.243644885186402E-3</v>
      </c>
      <c r="K11" s="2"/>
      <c r="L11" s="2"/>
      <c r="M11" s="2"/>
      <c r="N11" s="2"/>
      <c r="O11" s="2"/>
      <c r="P11" s="2"/>
      <c r="AD11" s="93" t="s">
        <v>76</v>
      </c>
      <c r="AE11" s="93"/>
      <c r="AF11" s="93"/>
    </row>
    <row r="12" spans="2:35" x14ac:dyDescent="0.2">
      <c r="B12" s="13" t="s">
        <v>26</v>
      </c>
      <c r="C12" s="14">
        <v>1</v>
      </c>
      <c r="D12" s="13" t="s">
        <v>22</v>
      </c>
      <c r="E12" s="2"/>
      <c r="F12" s="2"/>
      <c r="G12" s="2"/>
      <c r="H12" s="33" t="s">
        <v>12</v>
      </c>
      <c r="I12" s="25">
        <f>F55</f>
        <v>0.70400000000000007</v>
      </c>
      <c r="J12" s="26">
        <f t="shared" si="0"/>
        <v>1.2574482374290898E-2</v>
      </c>
      <c r="K12" s="2"/>
      <c r="L12" s="2"/>
      <c r="M12" s="2"/>
      <c r="N12" s="2"/>
      <c r="O12" s="2"/>
      <c r="P12" s="2"/>
      <c r="V12" s="89" t="s">
        <v>27</v>
      </c>
      <c r="W12" s="89"/>
      <c r="X12" s="89"/>
      <c r="AD12" s="93" t="s">
        <v>77</v>
      </c>
    </row>
    <row r="13" spans="2:35" x14ac:dyDescent="0.2">
      <c r="B13" s="13" t="s">
        <v>28</v>
      </c>
      <c r="C13" s="13">
        <f>SUM(C9:C12)</f>
        <v>3.5</v>
      </c>
      <c r="D13" s="13" t="s">
        <v>22</v>
      </c>
      <c r="E13" s="2"/>
      <c r="F13" s="2"/>
      <c r="G13" s="2"/>
      <c r="H13" s="34" t="s">
        <v>13</v>
      </c>
      <c r="I13" s="25">
        <f>F57</f>
        <v>0.38800000000000001</v>
      </c>
      <c r="J13" s="26">
        <f t="shared" si="0"/>
        <v>6.930254490376233E-3</v>
      </c>
      <c r="K13" s="2"/>
      <c r="L13" s="2"/>
      <c r="M13" s="2"/>
      <c r="N13" s="2"/>
      <c r="O13" s="2"/>
      <c r="P13" s="2"/>
      <c r="R13" s="87" t="s">
        <v>29</v>
      </c>
      <c r="S13" s="87"/>
      <c r="T13" s="87"/>
      <c r="V13" s="89"/>
      <c r="W13" s="89"/>
      <c r="X13" s="89"/>
      <c r="Y13" s="35">
        <f>I14</f>
        <v>55.98640000000001</v>
      </c>
      <c r="AD13" s="93" t="s">
        <v>78</v>
      </c>
    </row>
    <row r="14" spans="2:35" ht="17" thickBot="1" x14ac:dyDescent="0.25">
      <c r="B14" s="2"/>
      <c r="C14" s="2"/>
      <c r="D14" s="2"/>
      <c r="E14" s="2"/>
      <c r="F14" s="2"/>
      <c r="G14" s="2"/>
      <c r="H14" s="36" t="s">
        <v>30</v>
      </c>
      <c r="I14" s="37">
        <f>SUM(I7:I13)</f>
        <v>55.98640000000001</v>
      </c>
      <c r="J14" s="38">
        <f>SUM(J7:J13)</f>
        <v>0.99999999999999989</v>
      </c>
      <c r="K14" s="2"/>
      <c r="L14" s="2"/>
      <c r="M14" s="2"/>
      <c r="N14" s="2"/>
      <c r="O14" s="2"/>
      <c r="P14" s="2"/>
      <c r="R14" s="87"/>
      <c r="S14" s="87"/>
      <c r="T14" s="87"/>
      <c r="V14" s="90" t="s">
        <v>31</v>
      </c>
      <c r="W14" s="91"/>
      <c r="X14" s="91"/>
    </row>
    <row r="15" spans="2:35" ht="17" thickBot="1" x14ac:dyDescent="0.25">
      <c r="B15" s="13" t="s">
        <v>32</v>
      </c>
      <c r="C15" s="3" t="s">
        <v>33</v>
      </c>
      <c r="D15" s="13"/>
      <c r="E15" s="2"/>
      <c r="F15" s="2"/>
      <c r="G15" s="2"/>
      <c r="H15" s="2"/>
      <c r="I15" s="2"/>
      <c r="J15" s="2"/>
      <c r="K15" s="2"/>
      <c r="L15" s="2"/>
      <c r="M15" s="2"/>
      <c r="N15" s="2"/>
      <c r="O15" s="2"/>
      <c r="P15" s="2"/>
      <c r="R15" s="87" t="s">
        <v>34</v>
      </c>
      <c r="S15" s="87"/>
      <c r="T15" s="87"/>
      <c r="V15" s="91"/>
      <c r="W15" s="91"/>
      <c r="X15" s="91"/>
      <c r="Y15" s="39">
        <f>Y13/C17</f>
        <v>0.31103555555555562</v>
      </c>
    </row>
    <row r="16" spans="2:35" x14ac:dyDescent="0.2">
      <c r="B16" s="2"/>
      <c r="C16" s="2"/>
      <c r="D16" s="2"/>
      <c r="E16" s="2"/>
      <c r="F16" s="2"/>
      <c r="G16" s="2"/>
      <c r="H16" s="40" t="s">
        <v>35</v>
      </c>
      <c r="I16" s="41"/>
      <c r="J16" s="42">
        <f>F39/F48</f>
        <v>3.1926350967904664</v>
      </c>
      <c r="K16" s="2"/>
      <c r="L16" s="2"/>
      <c r="M16" s="2"/>
      <c r="N16" s="2"/>
      <c r="O16" s="2"/>
      <c r="P16" s="2"/>
      <c r="R16" s="87"/>
      <c r="S16" s="87"/>
      <c r="T16" s="87"/>
      <c r="V16" s="90" t="s">
        <v>36</v>
      </c>
      <c r="W16" s="91"/>
      <c r="X16" s="91"/>
    </row>
    <row r="17" spans="1:25" ht="17" thickBot="1" x14ac:dyDescent="0.25">
      <c r="B17" s="13" t="s">
        <v>37</v>
      </c>
      <c r="C17" s="14">
        <v>180</v>
      </c>
      <c r="D17" s="13" t="s">
        <v>38</v>
      </c>
      <c r="E17" s="2"/>
      <c r="F17" s="2"/>
      <c r="G17" s="2"/>
      <c r="H17" s="43" t="s">
        <v>39</v>
      </c>
      <c r="I17" s="44"/>
      <c r="J17" s="45">
        <f>G38/G47</f>
        <v>2.4367907099498551</v>
      </c>
      <c r="K17" s="2"/>
      <c r="L17" s="2"/>
      <c r="M17" s="2"/>
      <c r="N17" s="2"/>
      <c r="O17" s="2"/>
      <c r="P17" s="2"/>
      <c r="R17" s="87" t="s">
        <v>40</v>
      </c>
      <c r="S17" s="87"/>
      <c r="T17" s="87"/>
      <c r="V17" s="91"/>
      <c r="W17" s="91"/>
      <c r="X17" s="91"/>
      <c r="Y17" s="39">
        <f>Y13/C19</f>
        <v>0.31103555555555562</v>
      </c>
    </row>
    <row r="18" spans="1:25" ht="17" thickBot="1" x14ac:dyDescent="0.25">
      <c r="B18" s="13" t="s">
        <v>37</v>
      </c>
      <c r="C18" s="14">
        <v>0</v>
      </c>
      <c r="D18" s="13" t="s">
        <v>41</v>
      </c>
      <c r="E18" s="2"/>
      <c r="F18" s="2"/>
      <c r="G18" s="2"/>
      <c r="H18" s="2"/>
      <c r="I18" s="2"/>
      <c r="J18" s="2"/>
      <c r="K18" s="2"/>
      <c r="L18" s="2"/>
      <c r="M18" s="2"/>
      <c r="N18" s="2"/>
      <c r="O18" s="2"/>
      <c r="P18" s="2"/>
      <c r="R18" s="87"/>
      <c r="S18" s="87"/>
      <c r="T18" s="87"/>
    </row>
    <row r="19" spans="1:25" ht="17" thickBot="1" x14ac:dyDescent="0.25">
      <c r="B19" s="13" t="s">
        <v>28</v>
      </c>
      <c r="C19" s="14">
        <f>SUM(C17:C18)</f>
        <v>180</v>
      </c>
      <c r="D19" s="2"/>
      <c r="E19" s="2"/>
      <c r="F19" s="2"/>
      <c r="G19" s="2"/>
      <c r="H19" s="46" t="s">
        <v>42</v>
      </c>
      <c r="I19" s="47"/>
      <c r="J19" s="48">
        <f>(I7-F32-F41)/I14</f>
        <v>0.10985525056085042</v>
      </c>
      <c r="K19" s="2"/>
      <c r="L19" s="2"/>
      <c r="M19" s="2"/>
      <c r="N19" s="2"/>
      <c r="O19" s="2"/>
      <c r="P19" s="2"/>
    </row>
    <row r="20" spans="1:25" x14ac:dyDescent="0.2">
      <c r="B20" s="2"/>
      <c r="C20" s="2"/>
      <c r="D20" s="2"/>
      <c r="E20" s="2"/>
      <c r="F20" s="2"/>
      <c r="G20" s="2"/>
      <c r="H20" s="2"/>
      <c r="I20" s="2"/>
      <c r="J20" s="2"/>
      <c r="K20" s="2"/>
      <c r="L20" s="2"/>
      <c r="M20" s="2"/>
      <c r="N20" s="2"/>
      <c r="O20" s="2"/>
      <c r="P20" s="2"/>
    </row>
    <row r="21" spans="1:25" x14ac:dyDescent="0.2">
      <c r="B21" s="13" t="s">
        <v>43</v>
      </c>
      <c r="C21" s="14">
        <v>4</v>
      </c>
      <c r="D21" s="13" t="s">
        <v>38</v>
      </c>
      <c r="E21" s="2"/>
      <c r="F21" s="2"/>
      <c r="G21" s="2"/>
      <c r="H21" s="2"/>
      <c r="I21" s="2"/>
      <c r="J21" s="2"/>
      <c r="K21" s="2"/>
      <c r="L21" s="2"/>
      <c r="M21" s="2"/>
      <c r="N21" s="2"/>
      <c r="O21" s="2"/>
      <c r="P21" s="2"/>
    </row>
    <row r="22" spans="1:25" x14ac:dyDescent="0.2">
      <c r="B22" s="2"/>
      <c r="C22" s="2"/>
      <c r="D22" s="2"/>
      <c r="E22" s="2"/>
      <c r="F22" s="2"/>
      <c r="G22" s="2"/>
      <c r="H22" s="2"/>
      <c r="I22" s="2"/>
      <c r="J22" s="2"/>
      <c r="K22" s="2"/>
      <c r="L22" s="2"/>
      <c r="M22" s="2"/>
      <c r="N22" s="2"/>
      <c r="O22" s="2"/>
      <c r="P22" s="2"/>
    </row>
    <row r="23" spans="1:25" x14ac:dyDescent="0.2">
      <c r="B23" s="13" t="s">
        <v>44</v>
      </c>
      <c r="C23" s="14">
        <v>4602</v>
      </c>
      <c r="D23" s="13" t="s">
        <v>45</v>
      </c>
      <c r="E23" s="2"/>
      <c r="F23" s="2"/>
      <c r="G23" s="2"/>
      <c r="H23" s="2"/>
      <c r="I23" s="2"/>
      <c r="J23" s="2"/>
      <c r="K23" s="2"/>
      <c r="L23" s="2"/>
      <c r="M23" s="2"/>
      <c r="N23" s="2"/>
      <c r="O23" s="2"/>
      <c r="P23" s="2"/>
    </row>
    <row r="24" spans="1:25" x14ac:dyDescent="0.2">
      <c r="B24" s="13"/>
      <c r="C24" s="49"/>
      <c r="D24" s="13"/>
      <c r="E24" s="2"/>
      <c r="F24" s="2"/>
      <c r="G24" s="2"/>
      <c r="H24" s="2"/>
      <c r="I24" s="2"/>
      <c r="J24" s="2"/>
      <c r="K24" s="2"/>
      <c r="L24" s="2"/>
      <c r="M24" s="2"/>
      <c r="N24" s="2"/>
      <c r="O24" s="2"/>
      <c r="P24" s="2"/>
    </row>
    <row r="28" spans="1:25" x14ac:dyDescent="0.2">
      <c r="B28" s="88" t="s">
        <v>0</v>
      </c>
      <c r="C28" s="88"/>
      <c r="D28" s="88"/>
      <c r="E28" s="88"/>
      <c r="F28" s="88"/>
      <c r="G28" s="88"/>
      <c r="H28" s="88"/>
      <c r="I28" s="50"/>
    </row>
    <row r="29" spans="1:25" x14ac:dyDescent="0.2">
      <c r="B29" s="2"/>
      <c r="C29" s="13"/>
      <c r="D29" s="13"/>
      <c r="E29" s="13"/>
      <c r="F29" s="13"/>
      <c r="G29" s="13"/>
      <c r="H29" s="13"/>
      <c r="I29" s="50"/>
    </row>
    <row r="30" spans="1:25" x14ac:dyDescent="0.2">
      <c r="B30" s="13"/>
      <c r="C30" s="51" t="s">
        <v>46</v>
      </c>
      <c r="D30" s="51" t="s">
        <v>47</v>
      </c>
      <c r="E30" s="51" t="s">
        <v>48</v>
      </c>
      <c r="F30" s="51" t="s">
        <v>49</v>
      </c>
      <c r="G30" s="51" t="s">
        <v>50</v>
      </c>
      <c r="H30" s="51" t="s">
        <v>6</v>
      </c>
      <c r="I30" s="50"/>
    </row>
    <row r="31" spans="1:25" x14ac:dyDescent="0.2">
      <c r="B31" s="52"/>
      <c r="C31" s="52"/>
      <c r="D31" s="52"/>
      <c r="E31" s="53">
        <v>0.8</v>
      </c>
      <c r="F31" s="52"/>
      <c r="G31" s="53" t="s">
        <v>5</v>
      </c>
      <c r="H31" s="52"/>
      <c r="I31" s="50"/>
    </row>
    <row r="32" spans="1:25" ht="16" customHeight="1" x14ac:dyDescent="0.2">
      <c r="A32" s="54"/>
      <c r="B32" s="52" t="s">
        <v>51</v>
      </c>
      <c r="C32" s="53" t="s">
        <v>52</v>
      </c>
      <c r="D32" s="53" t="s">
        <v>52</v>
      </c>
      <c r="E32" s="55">
        <v>29.8</v>
      </c>
      <c r="F32" s="56">
        <f>E32*$E$31</f>
        <v>23.840000000000003</v>
      </c>
      <c r="G32" s="52"/>
      <c r="H32" s="57">
        <f t="shared" ref="H32:H37" si="1">F32/$F$59</f>
        <v>0.42581769858394175</v>
      </c>
      <c r="I32" s="58"/>
    </row>
    <row r="33" spans="1:9" ht="16" customHeight="1" x14ac:dyDescent="0.2">
      <c r="A33" s="54"/>
      <c r="B33" s="52" t="s">
        <v>53</v>
      </c>
      <c r="C33" s="53" t="s">
        <v>52</v>
      </c>
      <c r="D33" s="52">
        <f>'[1]DELEGATE TRAVEL'!C8+'[1]CREW TRAVEL'!C8</f>
        <v>5000</v>
      </c>
      <c r="E33" s="55">
        <v>0.93200000000000005</v>
      </c>
      <c r="F33" s="56">
        <f t="shared" ref="F33:F37" si="2">E33*$E$31</f>
        <v>0.74560000000000004</v>
      </c>
      <c r="G33" s="52"/>
      <c r="H33" s="57">
        <f t="shared" si="1"/>
        <v>1.3317519969135359E-2</v>
      </c>
      <c r="I33" s="58"/>
    </row>
    <row r="34" spans="1:9" ht="16" customHeight="1" x14ac:dyDescent="0.2">
      <c r="A34" s="54"/>
      <c r="B34" s="52" t="s">
        <v>54</v>
      </c>
      <c r="C34" s="53" t="s">
        <v>52</v>
      </c>
      <c r="D34" s="52">
        <f>'[1]DELEGATE TRAVEL'!C6</f>
        <v>6050</v>
      </c>
      <c r="E34" s="55">
        <v>6.2</v>
      </c>
      <c r="F34" s="56">
        <f t="shared" si="2"/>
        <v>4.9600000000000009</v>
      </c>
      <c r="G34" s="52"/>
      <c r="H34" s="57">
        <f t="shared" si="1"/>
        <v>8.8592944000685875E-2</v>
      </c>
      <c r="I34" s="58"/>
    </row>
    <row r="35" spans="1:9" ht="16" customHeight="1" x14ac:dyDescent="0.2">
      <c r="A35" s="54"/>
      <c r="B35" s="52" t="s">
        <v>55</v>
      </c>
      <c r="C35" s="53" t="s">
        <v>52</v>
      </c>
      <c r="D35" s="52">
        <f>'[2]DELEGATE TRAVEL'!C16</f>
        <v>0</v>
      </c>
      <c r="E35" s="55">
        <v>0</v>
      </c>
      <c r="F35" s="56">
        <f t="shared" si="2"/>
        <v>0</v>
      </c>
      <c r="G35" s="52"/>
      <c r="H35" s="57">
        <f t="shared" si="1"/>
        <v>0</v>
      </c>
      <c r="I35" s="58"/>
    </row>
    <row r="36" spans="1:9" ht="16" customHeight="1" x14ac:dyDescent="0.2">
      <c r="A36" s="54"/>
      <c r="B36" s="52" t="s">
        <v>56</v>
      </c>
      <c r="C36" s="53">
        <v>230</v>
      </c>
      <c r="D36" s="53" t="s">
        <v>52</v>
      </c>
      <c r="E36" s="55">
        <v>11.3</v>
      </c>
      <c r="F36" s="56">
        <f t="shared" si="2"/>
        <v>9.0400000000000009</v>
      </c>
      <c r="G36" s="52"/>
      <c r="H36" s="57">
        <f t="shared" si="1"/>
        <v>0.16146778503350812</v>
      </c>
      <c r="I36" s="58"/>
    </row>
    <row r="37" spans="1:9" ht="16" customHeight="1" x14ac:dyDescent="0.2">
      <c r="A37" s="54"/>
      <c r="B37" s="52" t="s">
        <v>57</v>
      </c>
      <c r="C37" s="53"/>
      <c r="D37" s="53"/>
      <c r="E37" s="55">
        <v>2.4</v>
      </c>
      <c r="F37" s="56">
        <f t="shared" si="2"/>
        <v>1.92</v>
      </c>
      <c r="G37" s="52"/>
      <c r="H37" s="57">
        <f t="shared" si="1"/>
        <v>3.4294042838975171E-2</v>
      </c>
      <c r="I37" s="58"/>
    </row>
    <row r="38" spans="1:9" ht="16" customHeight="1" x14ac:dyDescent="0.2">
      <c r="A38" s="54"/>
      <c r="B38" s="59" t="s">
        <v>58</v>
      </c>
      <c r="C38" s="60"/>
      <c r="D38" s="59"/>
      <c r="E38" s="61"/>
      <c r="F38" s="61"/>
      <c r="G38" s="61">
        <f>SUM(F32:F35)</f>
        <v>29.545600000000004</v>
      </c>
      <c r="H38" s="57"/>
      <c r="I38" s="50"/>
    </row>
    <row r="39" spans="1:9" ht="16" customHeight="1" x14ac:dyDescent="0.2">
      <c r="A39" s="54"/>
      <c r="B39" s="62" t="s">
        <v>59</v>
      </c>
      <c r="C39" s="62"/>
      <c r="D39" s="62"/>
      <c r="E39" s="63"/>
      <c r="F39" s="63">
        <f>SUM(F32:F37)</f>
        <v>40.505600000000008</v>
      </c>
      <c r="G39" s="52"/>
      <c r="H39" s="57"/>
      <c r="I39" s="50"/>
    </row>
    <row r="40" spans="1:9" ht="16" customHeight="1" x14ac:dyDescent="0.2">
      <c r="A40" s="54"/>
      <c r="B40" s="52"/>
      <c r="C40" s="52"/>
      <c r="D40" s="52"/>
      <c r="E40" s="64"/>
      <c r="F40" s="64"/>
      <c r="G40" s="52"/>
      <c r="H40" s="57"/>
      <c r="I40" s="50"/>
    </row>
    <row r="41" spans="1:9" ht="17" customHeight="1" x14ac:dyDescent="0.2">
      <c r="A41" s="54"/>
      <c r="B41" s="52" t="s">
        <v>60</v>
      </c>
      <c r="C41" s="53" t="s">
        <v>52</v>
      </c>
      <c r="D41" s="53" t="s">
        <v>52</v>
      </c>
      <c r="E41" s="55">
        <v>14.6</v>
      </c>
      <c r="F41" s="56">
        <f>E41*$E$31</f>
        <v>11.68</v>
      </c>
      <c r="G41" s="52"/>
      <c r="H41" s="57">
        <f t="shared" ref="H41:H46" si="3">F41/$F$59</f>
        <v>0.20862209393709893</v>
      </c>
      <c r="I41" s="58"/>
    </row>
    <row r="42" spans="1:9" ht="17" customHeight="1" x14ac:dyDescent="0.2">
      <c r="A42" s="54"/>
      <c r="B42" s="52" t="s">
        <v>61</v>
      </c>
      <c r="C42" s="53" t="s">
        <v>52</v>
      </c>
      <c r="D42" s="52">
        <f>'[1]CREW TRAVEL'!C8</f>
        <v>0</v>
      </c>
      <c r="E42" s="55">
        <v>0</v>
      </c>
      <c r="F42" s="56">
        <f t="shared" ref="F42:F46" si="4">E42*$E$31</f>
        <v>0</v>
      </c>
      <c r="G42" s="52"/>
      <c r="H42" s="57">
        <f t="shared" si="3"/>
        <v>0</v>
      </c>
      <c r="I42" s="58"/>
    </row>
    <row r="43" spans="1:9" ht="16" customHeight="1" x14ac:dyDescent="0.2">
      <c r="A43" s="54"/>
      <c r="B43" s="52" t="s">
        <v>62</v>
      </c>
      <c r="C43" s="53" t="s">
        <v>52</v>
      </c>
      <c r="D43" s="52">
        <f>'[1]CREW TRAVEL'!C6</f>
        <v>750</v>
      </c>
      <c r="E43" s="55">
        <v>0.55600000000000005</v>
      </c>
      <c r="F43" s="56">
        <f t="shared" si="4"/>
        <v>0.44480000000000008</v>
      </c>
      <c r="G43" s="52"/>
      <c r="H43" s="57">
        <f t="shared" si="3"/>
        <v>7.9447865910292487E-3</v>
      </c>
      <c r="I43" s="58"/>
    </row>
    <row r="44" spans="1:9" ht="16" customHeight="1" x14ac:dyDescent="0.2">
      <c r="A44" s="54"/>
      <c r="B44" s="52" t="s">
        <v>63</v>
      </c>
      <c r="C44" s="53" t="s">
        <v>52</v>
      </c>
      <c r="D44" s="52">
        <f>'[2]CREW TRAVEL'!C16</f>
        <v>0</v>
      </c>
      <c r="E44" s="55">
        <v>0</v>
      </c>
      <c r="F44" s="56">
        <f t="shared" si="4"/>
        <v>0</v>
      </c>
      <c r="G44" s="52"/>
      <c r="H44" s="57">
        <f t="shared" si="3"/>
        <v>0</v>
      </c>
      <c r="I44" s="58"/>
    </row>
    <row r="45" spans="1:9" x14ac:dyDescent="0.2">
      <c r="B45" s="52" t="s">
        <v>64</v>
      </c>
      <c r="C45" s="53">
        <v>16</v>
      </c>
      <c r="D45" s="53" t="s">
        <v>52</v>
      </c>
      <c r="E45" s="55">
        <v>0.318</v>
      </c>
      <c r="F45" s="56">
        <f t="shared" si="4"/>
        <v>0.25440000000000002</v>
      </c>
      <c r="G45" s="52"/>
      <c r="H45" s="57">
        <f t="shared" si="3"/>
        <v>4.5439606761642102E-3</v>
      </c>
      <c r="I45" s="58"/>
    </row>
    <row r="46" spans="1:9" x14ac:dyDescent="0.2">
      <c r="B46" s="52" t="s">
        <v>65</v>
      </c>
      <c r="C46" s="53"/>
      <c r="D46" s="53"/>
      <c r="E46" s="55">
        <v>0.38500000000000001</v>
      </c>
      <c r="F46" s="56">
        <f t="shared" si="4"/>
        <v>0.30800000000000005</v>
      </c>
      <c r="G46" s="52"/>
      <c r="H46" s="57">
        <f t="shared" si="3"/>
        <v>5.5013360387522678E-3</v>
      </c>
      <c r="I46" s="58"/>
    </row>
    <row r="47" spans="1:9" x14ac:dyDescent="0.2">
      <c r="B47" s="59" t="s">
        <v>66</v>
      </c>
      <c r="C47" s="60"/>
      <c r="D47" s="65"/>
      <c r="E47" s="61"/>
      <c r="F47" s="61"/>
      <c r="G47" s="61">
        <f>SUM(F41:F44)</f>
        <v>12.1248</v>
      </c>
      <c r="H47" s="57"/>
      <c r="I47" s="50"/>
    </row>
    <row r="48" spans="1:9" x14ac:dyDescent="0.2">
      <c r="B48" s="62" t="s">
        <v>67</v>
      </c>
      <c r="C48" s="62"/>
      <c r="D48" s="62"/>
      <c r="E48" s="63"/>
      <c r="F48" s="63">
        <f>SUM(F41:F46)</f>
        <v>12.687200000000001</v>
      </c>
      <c r="G48" s="52"/>
      <c r="H48" s="57"/>
      <c r="I48" s="50"/>
    </row>
    <row r="49" spans="1:9" s="66" customFormat="1" x14ac:dyDescent="0.2">
      <c r="A49"/>
      <c r="B49" s="52"/>
      <c r="C49" s="52"/>
      <c r="D49" s="52"/>
      <c r="E49" s="64"/>
      <c r="F49" s="64"/>
      <c r="G49" s="52"/>
      <c r="H49" s="57"/>
      <c r="I49" s="50"/>
    </row>
    <row r="50" spans="1:9" s="66" customFormat="1" x14ac:dyDescent="0.2">
      <c r="A50"/>
      <c r="B50" s="52"/>
      <c r="C50" s="52"/>
      <c r="D50" s="52"/>
      <c r="E50" s="64"/>
      <c r="F50" s="64"/>
      <c r="G50" s="52"/>
      <c r="H50" s="57"/>
      <c r="I50" s="50"/>
    </row>
    <row r="51" spans="1:9" ht="16" customHeight="1" x14ac:dyDescent="0.2">
      <c r="A51" s="54"/>
      <c r="B51" s="52" t="s">
        <v>68</v>
      </c>
      <c r="C51" s="53">
        <f>[1]ENERGY!C5</f>
        <v>200</v>
      </c>
      <c r="D51" s="52"/>
      <c r="E51" s="55">
        <v>1.9</v>
      </c>
      <c r="F51" s="56">
        <f>E51*E31</f>
        <v>1.52</v>
      </c>
      <c r="G51" s="52"/>
      <c r="H51" s="57">
        <f>F51/$F$59</f>
        <v>2.7149450580855342E-2</v>
      </c>
      <c r="I51" s="58"/>
    </row>
    <row r="52" spans="1:9" ht="16" customHeight="1" x14ac:dyDescent="0.2">
      <c r="A52" s="54"/>
      <c r="B52" s="52"/>
      <c r="C52" s="52"/>
      <c r="D52" s="52"/>
      <c r="E52" s="64"/>
      <c r="F52" s="64"/>
      <c r="G52" s="52"/>
      <c r="H52" s="57"/>
      <c r="I52" s="50"/>
    </row>
    <row r="53" spans="1:9" x14ac:dyDescent="0.2">
      <c r="B53" s="52" t="s">
        <v>11</v>
      </c>
      <c r="C53" s="67" t="s">
        <v>52</v>
      </c>
      <c r="D53" s="67" t="s">
        <v>52</v>
      </c>
      <c r="E53" s="55">
        <v>0.22700000000000001</v>
      </c>
      <c r="F53" s="56">
        <f>E53*E31</f>
        <v>0.18160000000000001</v>
      </c>
      <c r="G53" s="52"/>
      <c r="H53" s="57">
        <f>F53/$F$59</f>
        <v>3.2436448851864016E-3</v>
      </c>
      <c r="I53" s="58"/>
    </row>
    <row r="54" spans="1:9" x14ac:dyDescent="0.2">
      <c r="B54" s="52"/>
      <c r="C54" s="52"/>
      <c r="D54" s="52"/>
      <c r="E54" s="64"/>
      <c r="F54" s="64"/>
      <c r="G54" s="52"/>
      <c r="H54" s="57"/>
      <c r="I54" s="50"/>
    </row>
    <row r="55" spans="1:9" x14ac:dyDescent="0.2">
      <c r="B55" s="52" t="s">
        <v>69</v>
      </c>
      <c r="C55" s="67" t="s">
        <v>52</v>
      </c>
      <c r="D55" s="67" t="s">
        <v>52</v>
      </c>
      <c r="E55" s="55">
        <v>0.88</v>
      </c>
      <c r="F55" s="56">
        <f>E55*E31</f>
        <v>0.70400000000000007</v>
      </c>
      <c r="G55" s="52"/>
      <c r="H55" s="57">
        <f>F55/$F$59</f>
        <v>1.2574482374290897E-2</v>
      </c>
      <c r="I55" s="58"/>
    </row>
    <row r="56" spans="1:9" x14ac:dyDescent="0.2">
      <c r="B56" s="52"/>
      <c r="C56" s="52"/>
      <c r="D56" s="52"/>
      <c r="E56" s="64"/>
      <c r="F56" s="64"/>
      <c r="G56" s="52"/>
      <c r="H56" s="57"/>
      <c r="I56" s="50"/>
    </row>
    <row r="57" spans="1:9" x14ac:dyDescent="0.2">
      <c r="B57" s="52" t="s">
        <v>13</v>
      </c>
      <c r="C57" s="67" t="s">
        <v>52</v>
      </c>
      <c r="D57" s="67" t="s">
        <v>52</v>
      </c>
      <c r="E57" s="55">
        <v>0.48499999999999999</v>
      </c>
      <c r="F57" s="56">
        <f>E57*E31</f>
        <v>0.38800000000000001</v>
      </c>
      <c r="G57" s="52"/>
      <c r="H57" s="57">
        <f>F57/$F$59</f>
        <v>6.9302544903762321E-3</v>
      </c>
      <c r="I57" s="58"/>
    </row>
    <row r="59" spans="1:9" x14ac:dyDescent="0.2">
      <c r="D59" s="68" t="s">
        <v>28</v>
      </c>
      <c r="E59" s="69"/>
      <c r="F59" s="69">
        <f>SUM(F32:F58)-F39-F48</f>
        <v>55.986400000000017</v>
      </c>
      <c r="G59" s="52"/>
      <c r="H59" s="57">
        <f>SUM(H32:H58)</f>
        <v>0.99999999999999989</v>
      </c>
    </row>
    <row r="65" spans="2:12" ht="17" thickBot="1" x14ac:dyDescent="0.25"/>
    <row r="66" spans="2:12" x14ac:dyDescent="0.2">
      <c r="B66" s="70"/>
      <c r="C66" s="71"/>
      <c r="D66" s="71"/>
      <c r="E66" s="71"/>
      <c r="F66" s="72"/>
      <c r="H66" s="70"/>
      <c r="I66" s="71"/>
      <c r="J66" s="71"/>
      <c r="K66" s="71"/>
      <c r="L66" s="72"/>
    </row>
    <row r="67" spans="2:12" x14ac:dyDescent="0.2">
      <c r="B67" s="73"/>
      <c r="F67" s="74"/>
      <c r="H67" s="73"/>
      <c r="L67" s="74"/>
    </row>
    <row r="68" spans="2:12" x14ac:dyDescent="0.2">
      <c r="B68" s="73"/>
      <c r="F68" s="74"/>
      <c r="H68" s="73"/>
      <c r="L68" s="74"/>
    </row>
    <row r="69" spans="2:12" x14ac:dyDescent="0.2">
      <c r="B69" s="73"/>
      <c r="F69" s="74"/>
      <c r="H69" s="73"/>
      <c r="L69" s="74"/>
    </row>
    <row r="70" spans="2:12" x14ac:dyDescent="0.2">
      <c r="B70" s="73"/>
      <c r="F70" s="74"/>
      <c r="H70" s="73"/>
      <c r="L70" s="74"/>
    </row>
    <row r="71" spans="2:12" x14ac:dyDescent="0.2">
      <c r="B71" s="73"/>
      <c r="F71" s="74"/>
      <c r="H71" s="73"/>
      <c r="L71" s="74"/>
    </row>
    <row r="72" spans="2:12" x14ac:dyDescent="0.2">
      <c r="B72" s="73"/>
      <c r="F72" s="74"/>
      <c r="H72" s="73"/>
      <c r="L72" s="74"/>
    </row>
    <row r="73" spans="2:12" x14ac:dyDescent="0.2">
      <c r="B73" s="73"/>
      <c r="F73" s="74"/>
      <c r="H73" s="73"/>
      <c r="L73" s="74"/>
    </row>
    <row r="74" spans="2:12" x14ac:dyDescent="0.2">
      <c r="B74" s="73"/>
      <c r="F74" s="74"/>
      <c r="H74" s="73"/>
      <c r="L74" s="74"/>
    </row>
    <row r="75" spans="2:12" x14ac:dyDescent="0.2">
      <c r="B75" s="73"/>
      <c r="F75" s="74"/>
      <c r="H75" s="73"/>
      <c r="L75" s="74"/>
    </row>
    <row r="76" spans="2:12" x14ac:dyDescent="0.2">
      <c r="B76" s="73"/>
      <c r="F76" s="74"/>
      <c r="H76" s="73"/>
      <c r="L76" s="74"/>
    </row>
    <row r="77" spans="2:12" x14ac:dyDescent="0.2">
      <c r="B77" s="73"/>
      <c r="F77" s="74"/>
      <c r="H77" s="73"/>
      <c r="L77" s="74"/>
    </row>
    <row r="78" spans="2:12" x14ac:dyDescent="0.2">
      <c r="B78" s="73"/>
      <c r="F78" s="74"/>
      <c r="H78" s="73"/>
      <c r="L78" s="74"/>
    </row>
    <row r="79" spans="2:12" x14ac:dyDescent="0.2">
      <c r="B79" s="73"/>
      <c r="F79" s="74"/>
      <c r="H79" s="73"/>
      <c r="L79" s="74"/>
    </row>
    <row r="80" spans="2:12" x14ac:dyDescent="0.2">
      <c r="B80" s="73"/>
      <c r="F80" s="74"/>
      <c r="H80" s="73"/>
      <c r="L80" s="74"/>
    </row>
    <row r="81" spans="2:12" x14ac:dyDescent="0.2">
      <c r="B81" s="73"/>
      <c r="F81" s="74"/>
      <c r="H81" s="73"/>
      <c r="L81" s="74"/>
    </row>
    <row r="82" spans="2:12" x14ac:dyDescent="0.2">
      <c r="B82" s="73"/>
      <c r="F82" s="74"/>
      <c r="H82" s="73"/>
      <c r="L82" s="74"/>
    </row>
    <row r="83" spans="2:12" x14ac:dyDescent="0.2">
      <c r="B83" s="73"/>
      <c r="F83" s="74"/>
      <c r="H83" s="73"/>
      <c r="L83" s="74"/>
    </row>
    <row r="84" spans="2:12" x14ac:dyDescent="0.2">
      <c r="B84" s="73"/>
      <c r="F84" s="74"/>
      <c r="H84" s="73"/>
      <c r="L84" s="74"/>
    </row>
    <row r="85" spans="2:12" x14ac:dyDescent="0.2">
      <c r="B85" s="73"/>
      <c r="F85" s="74"/>
      <c r="H85" s="73"/>
      <c r="L85" s="74"/>
    </row>
    <row r="86" spans="2:12" x14ac:dyDescent="0.2">
      <c r="B86" s="73"/>
      <c r="F86" s="74"/>
      <c r="H86" s="73"/>
      <c r="L86" s="74"/>
    </row>
    <row r="87" spans="2:12" x14ac:dyDescent="0.2">
      <c r="B87" s="73"/>
      <c r="F87" s="74"/>
      <c r="H87" s="73"/>
      <c r="L87" s="74"/>
    </row>
    <row r="88" spans="2:12" x14ac:dyDescent="0.2">
      <c r="B88" s="73"/>
      <c r="F88" s="74"/>
      <c r="H88" s="73"/>
      <c r="L88" s="74"/>
    </row>
    <row r="89" spans="2:12" x14ac:dyDescent="0.2">
      <c r="B89" s="73"/>
      <c r="F89" s="74"/>
      <c r="H89" s="73"/>
      <c r="L89" s="74"/>
    </row>
    <row r="90" spans="2:12" x14ac:dyDescent="0.2">
      <c r="B90" s="73"/>
      <c r="F90" s="74"/>
      <c r="H90" s="73"/>
      <c r="L90" s="74"/>
    </row>
    <row r="91" spans="2:12" x14ac:dyDescent="0.2">
      <c r="B91" s="73"/>
      <c r="F91" s="74"/>
      <c r="H91" s="73"/>
      <c r="L91" s="74"/>
    </row>
    <row r="92" spans="2:12" x14ac:dyDescent="0.2">
      <c r="B92" s="73"/>
      <c r="F92" s="74"/>
      <c r="H92" s="73"/>
      <c r="L92" s="74"/>
    </row>
    <row r="93" spans="2:12" x14ac:dyDescent="0.2">
      <c r="B93" s="73"/>
      <c r="F93" s="74"/>
      <c r="H93" s="73"/>
      <c r="L93" s="74"/>
    </row>
    <row r="94" spans="2:12" x14ac:dyDescent="0.2">
      <c r="B94" s="73"/>
      <c r="F94" s="74"/>
      <c r="H94" s="73"/>
      <c r="L94" s="74"/>
    </row>
    <row r="95" spans="2:12" x14ac:dyDescent="0.2">
      <c r="B95" s="73"/>
      <c r="F95" s="74"/>
      <c r="H95" s="73"/>
      <c r="L95" s="74"/>
    </row>
    <row r="96" spans="2:12" x14ac:dyDescent="0.2">
      <c r="B96" s="73"/>
      <c r="F96" s="74"/>
      <c r="H96" s="73"/>
      <c r="L96" s="74"/>
    </row>
    <row r="97" spans="2:12" x14ac:dyDescent="0.2">
      <c r="B97" s="73"/>
      <c r="F97" s="74"/>
      <c r="H97" s="73"/>
      <c r="L97" s="74"/>
    </row>
    <row r="98" spans="2:12" x14ac:dyDescent="0.2">
      <c r="B98" s="73"/>
      <c r="F98" s="74"/>
      <c r="H98" s="73"/>
      <c r="L98" s="74"/>
    </row>
    <row r="99" spans="2:12" x14ac:dyDescent="0.2">
      <c r="B99" s="73"/>
      <c r="F99" s="74"/>
      <c r="H99" s="73"/>
      <c r="L99" s="74"/>
    </row>
    <row r="100" spans="2:12" x14ac:dyDescent="0.2">
      <c r="B100" s="73"/>
      <c r="F100" s="74"/>
      <c r="H100" s="73"/>
      <c r="L100" s="74"/>
    </row>
    <row r="101" spans="2:12" x14ac:dyDescent="0.2">
      <c r="B101" s="73"/>
      <c r="F101" s="74"/>
      <c r="H101" s="73"/>
      <c r="L101" s="74"/>
    </row>
    <row r="102" spans="2:12" x14ac:dyDescent="0.2">
      <c r="B102" s="73"/>
      <c r="F102" s="74"/>
      <c r="H102" s="73"/>
      <c r="L102" s="74"/>
    </row>
    <row r="103" spans="2:12" x14ac:dyDescent="0.2">
      <c r="B103" s="73"/>
      <c r="F103" s="74"/>
      <c r="H103" s="73"/>
      <c r="L103" s="74"/>
    </row>
    <row r="104" spans="2:12" x14ac:dyDescent="0.2">
      <c r="B104" s="73"/>
      <c r="F104" s="74"/>
      <c r="H104" s="73"/>
      <c r="L104" s="74"/>
    </row>
    <row r="105" spans="2:12" x14ac:dyDescent="0.2">
      <c r="B105" s="73"/>
      <c r="F105" s="74"/>
      <c r="H105" s="73"/>
      <c r="L105" s="74"/>
    </row>
    <row r="106" spans="2:12" x14ac:dyDescent="0.2">
      <c r="B106" s="73"/>
      <c r="F106" s="74"/>
      <c r="H106" s="73"/>
      <c r="L106" s="74"/>
    </row>
    <row r="107" spans="2:12" ht="17" thickBot="1" x14ac:dyDescent="0.25">
      <c r="B107" s="75"/>
      <c r="C107" s="76"/>
      <c r="D107" s="76"/>
      <c r="E107" s="76"/>
      <c r="F107" s="77"/>
      <c r="H107" s="75"/>
      <c r="I107" s="76"/>
      <c r="J107" s="76"/>
      <c r="K107" s="76"/>
      <c r="L107" s="77"/>
    </row>
  </sheetData>
  <mergeCells count="16">
    <mergeCell ref="B28:H28"/>
    <mergeCell ref="V12:X13"/>
    <mergeCell ref="R13:T14"/>
    <mergeCell ref="V14:X15"/>
    <mergeCell ref="R15:T16"/>
    <mergeCell ref="V16:X17"/>
    <mergeCell ref="R17:T18"/>
    <mergeCell ref="Z5:Z6"/>
    <mergeCell ref="AH5:AI7"/>
    <mergeCell ref="R7:T8"/>
    <mergeCell ref="B4:J4"/>
    <mergeCell ref="B1:J1"/>
    <mergeCell ref="B2:J2"/>
    <mergeCell ref="Q2:AG2"/>
    <mergeCell ref="V3:AB3"/>
    <mergeCell ref="AD3:AG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1a10eef-9c42-4a44-8ef1-8d0198e5cb1a" xsi:nil="true"/>
    <lcf76f155ced4ddcb4097134ff3c332f xmlns="288486f9-a0c4-4f1e-b03c-0f534a47a51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F022CAB06E30C4680FCF099B0CD3054" ma:contentTypeVersion="16" ma:contentTypeDescription="Create a new document." ma:contentTypeScope="" ma:versionID="7f2b2203b60a85e0ba80b4242d50029f">
  <xsd:schema xmlns:xsd="http://www.w3.org/2001/XMLSchema" xmlns:xs="http://www.w3.org/2001/XMLSchema" xmlns:p="http://schemas.microsoft.com/office/2006/metadata/properties" xmlns:ns2="288486f9-a0c4-4f1e-b03c-0f534a47a511" xmlns:ns3="a1a10eef-9c42-4a44-8ef1-8d0198e5cb1a" targetNamespace="http://schemas.microsoft.com/office/2006/metadata/properties" ma:root="true" ma:fieldsID="9fd7d3de004e4b580c768431e23b237b" ns2:_="" ns3:_="">
    <xsd:import namespace="288486f9-a0c4-4f1e-b03c-0f534a47a511"/>
    <xsd:import namespace="a1a10eef-9c42-4a44-8ef1-8d0198e5cb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8486f9-a0c4-4f1e-b03c-0f534a47a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5b3b3f51-b5f6-41ad-9a8f-d510c77cbb43"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a10eef-9c42-4a44-8ef1-8d0198e5cb1a"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3288a82-cbb1-4938-a505-a42da1429c13}" ma:internalName="TaxCatchAll" ma:showField="CatchAllData" ma:web="a1a10eef-9c42-4a44-8ef1-8d0198e5cb1a">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C2A6C5-21C6-4768-B8B5-B7015FF76620}">
  <ds:schemaRefs>
    <ds:schemaRef ds:uri="http://www.w3.org/XML/1998/namespace"/>
    <ds:schemaRef ds:uri="http://schemas.microsoft.com/office/2006/documentManagement/types"/>
    <ds:schemaRef ds:uri="http://schemas.openxmlformats.org/package/2006/metadata/core-properties"/>
    <ds:schemaRef ds:uri="a1a10eef-9c42-4a44-8ef1-8d0198e5cb1a"/>
    <ds:schemaRef ds:uri="http://purl.org/dc/dcmitype/"/>
    <ds:schemaRef ds:uri="http://schemas.microsoft.com/office/2006/metadata/properties"/>
    <ds:schemaRef ds:uri="288486f9-a0c4-4f1e-b03c-0f534a47a511"/>
    <ds:schemaRef ds:uri="http://purl.org/dc/elements/1.1/"/>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2B0A394E-8460-4F72-8898-8F2A84A867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8486f9-a0c4-4f1e-b03c-0f534a47a511"/>
    <ds:schemaRef ds:uri="a1a10eef-9c42-4a44-8ef1-8d0198e5cb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DA5BD9-00A2-491A-BB38-A71EE42D56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matt grey</cp:lastModifiedBy>
  <cp:revision/>
  <dcterms:created xsi:type="dcterms:W3CDTF">2022-10-23T06:04:05Z</dcterms:created>
  <dcterms:modified xsi:type="dcterms:W3CDTF">2022-11-02T11:22:33Z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0x010100AF022CAB06E30C4680FCF099B0CD3054</vt:lpwstr>
  </property>
  <property fmtid="{D5CDD505-2E9C-101B-9397-08002B2CF9AE}" pid="3" name="MediaServiceImageTags">
    <vt:lpwstr/>
  </property>
</Properties>
</file>