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AEOREMA PLC/CHEERFUL TWENTYFIRST/WSJ CIO COUNCIL 2023, 54/track Reports/"/>
    </mc:Choice>
  </mc:AlternateContent>
  <xr:revisionPtr revIDLastSave="81" documentId="8_{19E9DCAA-75C2-4B5F-B2BA-DDD0F22376B3}" xr6:coauthVersionLast="47" xr6:coauthVersionMax="47" xr10:uidLastSave="{EE669FB7-BDBC-4AF6-ABB2-75D9A1B2D138}"/>
  <bookViews>
    <workbookView xWindow="0" yWindow="0" windowWidth="23040" windowHeight="12240" xr2:uid="{CAF8094B-CF2E-5E47-9120-E6C236A33852}"/>
  </bookViews>
  <sheets>
    <sheet name="SUMMARY"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8" i="1" l="1"/>
  <c r="Y8" i="1"/>
  <c r="F44" i="1"/>
  <c r="G47" i="1"/>
  <c r="F35" i="1"/>
  <c r="G38" i="1"/>
  <c r="C19" i="1"/>
  <c r="C13" i="1"/>
  <c r="W8" i="1"/>
  <c r="X8" i="1" l="1"/>
  <c r="J17" i="1"/>
  <c r="Z8" i="1"/>
  <c r="F39" i="1"/>
  <c r="F48" i="1"/>
  <c r="J16" i="1" l="1"/>
  <c r="F59" i="1"/>
  <c r="AA8" i="1"/>
  <c r="I14" i="1"/>
  <c r="J19" i="1" s="1"/>
  <c r="V8" i="1"/>
  <c r="Y13" i="1" l="1"/>
  <c r="J13" i="1"/>
  <c r="AB7" i="1" s="1"/>
  <c r="J9" i="1"/>
  <c r="X7" i="1" s="1"/>
  <c r="J10" i="1"/>
  <c r="Y7" i="1" s="1"/>
  <c r="J8" i="1"/>
  <c r="W7" i="1" s="1"/>
  <c r="J11" i="1"/>
  <c r="Z7" i="1" s="1"/>
  <c r="J7" i="1"/>
  <c r="J12" i="1"/>
  <c r="AA7" i="1" s="1"/>
  <c r="H42" i="1"/>
  <c r="H45" i="1"/>
  <c r="H36" i="1"/>
  <c r="H33" i="1"/>
  <c r="H57" i="1"/>
  <c r="H43" i="1"/>
  <c r="H44" i="1"/>
  <c r="H51" i="1"/>
  <c r="H32" i="1"/>
  <c r="H37" i="1"/>
  <c r="H53" i="1"/>
  <c r="H41" i="1"/>
  <c r="H34" i="1"/>
  <c r="H46" i="1"/>
  <c r="H55" i="1"/>
  <c r="H35" i="1"/>
  <c r="V7" i="1" l="1"/>
  <c r="J14" i="1"/>
  <c r="H59" i="1"/>
  <c r="Y15" i="1"/>
  <c r="Y17" i="1"/>
</calcChain>
</file>

<file path=xl/sharedStrings.xml><?xml version="1.0" encoding="utf-8"?>
<sst xmlns="http://schemas.openxmlformats.org/spreadsheetml/2006/main" count="127" uniqueCount="79">
  <si>
    <t>event:decision Event Emissions Audit Summary</t>
  </si>
  <si>
    <t>For Cheerful Twentyfirst Staff Only</t>
  </si>
  <si>
    <t>Emissions Calculations</t>
  </si>
  <si>
    <t>Reporting Boundaries</t>
  </si>
  <si>
    <t>tCO2e</t>
  </si>
  <si>
    <t>%</t>
  </si>
  <si>
    <t>Travel</t>
  </si>
  <si>
    <t>Accomm</t>
  </si>
  <si>
    <t>Food &amp; Beverage</t>
  </si>
  <si>
    <t>Event Energy</t>
  </si>
  <si>
    <t>Materials</t>
  </si>
  <si>
    <t>Transport</t>
  </si>
  <si>
    <t>Waste</t>
  </si>
  <si>
    <t>&lt;- C21: Copy &amp; Paste this whole section</t>
  </si>
  <si>
    <t>Project</t>
  </si>
  <si>
    <t>Event Name:</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</si>
  <si>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</si>
  <si>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</si>
  <si>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</si>
  <si>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</si>
  <si>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</si>
  <si>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</si>
  <si>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</si>
  <si>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</si>
  <si>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</si>
  <si>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</si>
  <si>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</si>
  <si>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</si>
  <si>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TOTAL EMISSIONS</t>
  </si>
  <si>
    <r>
      <rPr>
        <sz val="13.95"/>
        <color rgb="FF000000"/>
        <rFont val="Source Sans Pro"/>
      </rPr>
      <t>T</t>
    </r>
    <r>
      <rPr>
        <sz val="13.95"/>
        <color rgb="FF13022B"/>
        <rFont val="Source Sans Pro"/>
      </rPr>
      <t>otal Tonnes</t>
    </r>
    <r>
      <rPr>
        <sz val="13.95"/>
        <color rgb="FF000000"/>
        <rFont val="Source Sans Pro"/>
      </rPr>
      <t xml:space="preserve"> of CO₂e per in-person delegate</t>
    </r>
  </si>
  <si>
    <t>Country</t>
  </si>
  <si>
    <t>US</t>
  </si>
  <si>
    <t>C21: This is your  emissions per in person delegate, this is the one you'll most likely use</t>
  </si>
  <si>
    <t>TOTAL Delegate to Crew emissions ratio</t>
  </si>
  <si>
    <r>
      <rPr>
        <sz val="13.95"/>
        <color rgb="FF000000"/>
        <rFont val="Source Sans Pro"/>
      </rPr>
      <t>T</t>
    </r>
    <r>
      <rPr>
        <sz val="13.95"/>
        <color rgb="FF13022B"/>
        <rFont val="Source Sans Pro"/>
      </rPr>
      <t>otal Tonnes</t>
    </r>
    <r>
      <rPr>
        <sz val="13.95"/>
        <color rgb="FF000000"/>
        <rFont val="Source Sans Pro"/>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</si>
  <si>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</si>
  <si>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</si>
  <si>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</si>
  <si>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</si>
  <si>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</si>
  <si>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</si>
  <si>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</si>
  <si>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</si>
  <si>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</si>
  <si>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</si>
  <si>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</si>
  <si>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</si>
  <si>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OUTPUT</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</si>
  <si>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</si>
  <si>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</si>
  <si>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</si>
  <si>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</si>
  <si>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</si>
  <si>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</si>
  <si>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</si>
  <si>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</si>
  <si>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</si>
  <si>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</si>
  <si>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</si>
  <si>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</si>
  <si>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</si>
  <si>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</si>
  <si>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</si>
  <si>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</si>
  <si>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</si>
  <si>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</si>
  <si>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</si>
  <si>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</si>
  <si>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boundaries:</t>
  </si>
  <si>
    <t>Event duration (days), delegates (where applicable), staff, event area (sqm.).</t>
  </si>
  <si>
    <t>Waste: recyclable and residual waste, estimated.</t>
  </si>
  <si>
    <t>POST EVENT</t>
  </si>
  <si>
    <t>Accommodation: hotel nights for delegates &amp; crew by star-rating.</t>
  </si>
  <si>
    <t>Travel: delegate (estimated) &amp; crew travel by mode (air, private vehicle, public transport) and distance.</t>
  </si>
  <si>
    <t>Catering: includes number of meals (non-vegetarian, vegetarian, vegan) for delegates and crew for duration of event.</t>
  </si>
  <si>
    <t>Energy: actual consumption as estimated or measured by venue (kWh).</t>
  </si>
  <si>
    <t>Materials: printed matter, plastics, recyclable materials and other materials used in set / stage build &amp; delivery.</t>
  </si>
  <si>
    <t>Transportation: transported weight of AV, materials, furniture and other event-based items, distance and mode of transportation.</t>
  </si>
  <si>
    <t>WSJ CIO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</si>
</sst>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ont>
    <font>
      <b/>
      <sz val="12"/>
      <color rgb="FFFFFFFF"/>
      <name val="Calibri"/>
      <family val="2"/>
      <scheme val="minor"/>
    </font>
    <font>
      <sz val="13.95"/>
      <color rgb="FF000000"/>
      <name val="Source Sans Pro"/>
    </font>
    <font>
      <sz val="13.95"/>
      <color rgb="FF13022B"/>
      <name val="Source Sans Pro"/>
    </font>
    <font>
      <u/>
      <sz val="12"/>
      <color theme="10"/>
      <name val="Calibri"/>
      <family val="2"/>
      <scheme val="minor"/>
    </font>
    <font>
      <u/>
      <sz val="12"/>
      <color theme="0"/>
      <name val="Calibri"/>
      <family val="2"/>
      <scheme val="minor"/>
    </font>
    <font>
      <b/>
      <sz val="11"/>
      <color rgb="FF333333"/>
      <name val="Helvetica"/>
      <family val="2"/>
    </font>
    <font>
      <sz val="11"/>
      <color theme="1"/>
      <name val="Helvetica"/>
      <family val="2"/>
    </font>
  </fonts>
  <fills count="21">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94">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0" fillId="0" borderId="15" xfId="0" applyNumberFormat="1" applyFont="1" applyBorder="1" applyAlignment="1">
      <alignment readingOrder="1"/>
    </xf>
    <xf numFmtId="0" fontId="8" fillId="13" borderId="12" xfId="0" applyFont="1" applyFill="1" applyBorder="1"/>
    <xf numFmtId="2" fontId="10"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3" fillId="0" borderId="0" xfId="0" applyNumberFormat="1" applyFont="1"/>
    <xf numFmtId="0" fontId="8" fillId="2" borderId="16" xfId="0" applyFont="1" applyFill="1" applyBorder="1"/>
    <xf numFmtId="2" fontId="14" fillId="2" borderId="17" xfId="0" applyNumberFormat="1" applyFont="1" applyFill="1" applyBorder="1" applyAlignment="1">
      <alignment horizontal="right"/>
    </xf>
    <xf numFmtId="10" fontId="14"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2" fontId="3" fillId="2" borderId="21" xfId="0" applyNumberFormat="1" applyFont="1" applyFill="1" applyBorder="1"/>
    <xf numFmtId="0" fontId="3" fillId="2" borderId="22" xfId="0" applyFont="1" applyFill="1" applyBorder="1"/>
    <xf numFmtId="0" fontId="3" fillId="2" borderId="23" xfId="0" applyFont="1" applyFill="1" applyBorder="1"/>
    <xf numFmtId="2" fontId="3" fillId="2" borderId="24" xfId="0" applyNumberFormat="1" applyFont="1" applyFill="1" applyBorder="1"/>
    <xf numFmtId="0" fontId="3" fillId="2" borderId="25" xfId="0" applyFont="1" applyFill="1" applyBorder="1"/>
    <xf numFmtId="0" fontId="3" fillId="2" borderId="26"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8"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0" fontId="19" fillId="0" borderId="0" xfId="0" applyFont="1"/>
    <xf numFmtId="0" fontId="20" fillId="0" borderId="0" xfId="0" applyFont="1"/>
    <xf numFmtId="0" fontId="1" fillId="2" borderId="0" xfId="0" applyFont="1" applyFill="1" applyAlignment="1">
      <alignment horizontal="center"/>
    </xf>
    <xf numFmtId="0" fontId="11" fillId="0" borderId="0" xfId="0" applyFont="1" applyAlignment="1">
      <alignment horizontal="left" readingOrder="1"/>
    </xf>
    <xf numFmtId="0" fontId="2" fillId="0" borderId="0" xfId="0" applyFont="1" applyAlignment="1">
      <alignment horizontal="center" wrapText="1"/>
    </xf>
    <xf numFmtId="0" fontId="15" fillId="0" borderId="0" xfId="0" applyFont="1" applyAlignment="1">
      <alignment horizontal="left" wrapText="1" readingOrder="1"/>
    </xf>
    <xf numFmtId="0" fontId="11" fillId="0" borderId="0" xfId="0" applyFont="1" applyAlignment="1">
      <alignment horizontal="left" wrapText="1" readingOrder="1"/>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023-3A4C-A465-A05BD77A748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023-3A4C-A465-A05BD77A7489}"/>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023-3A4C-A465-A05BD77A7489}"/>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023-3A4C-A465-A05BD77A7489}"/>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023-3A4C-A465-A05BD77A7489}"/>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023-3A4C-A465-A05BD77A7489}"/>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023-3A4C-A465-A05BD77A748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61.25</c:v>
                </c:pt>
                <c:pt idx="1">
                  <c:v>0.79</c:v>
                </c:pt>
                <c:pt idx="2">
                  <c:v>0.33</c:v>
                </c:pt>
                <c:pt idx="3">
                  <c:v>0.82</c:v>
                </c:pt>
                <c:pt idx="4">
                  <c:v>0.18</c:v>
                </c:pt>
                <c:pt idx="5">
                  <c:v>0.02</c:v>
                </c:pt>
                <c:pt idx="6">
                  <c:v>0</c:v>
                </c:pt>
              </c:numCache>
            </c:numRef>
          </c:val>
          <c:extLst>
            <c:ext xmlns:c16="http://schemas.microsoft.com/office/drawing/2014/chart" uri="{C3380CC4-5D6E-409C-BE32-E72D297353CC}">
              <c16:uniqueId val="{0000000E-8023-3A4C-A465-A05BD77A748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FF8-774F-9D11-B081AEA832A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FF8-774F-9D11-B081AEA832A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FF8-774F-9D11-B081AEA832AD}"/>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FF8-774F-9D11-B081AEA832AD}"/>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1FF8-774F-9D11-B081AEA832AD}"/>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1FF8-774F-9D11-B081AEA832A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1FF8-774F-9D11-B081AEA832A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554-A84F-B3C1-767097D2276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554-A84F-B3C1-767097D2276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554-A84F-B3C1-767097D2276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554-A84F-B3C1-767097D2276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554-A84F-B3C1-767097D2276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554-A84F-B3C1-767097D227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554-A84F-B3C1-767097D227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209086</xdr:colOff>
      <xdr:row>84</xdr:row>
      <xdr:rowOff>28575</xdr:rowOff>
    </xdr:from>
    <xdr:to>
      <xdr:col>3</xdr:col>
      <xdr:colOff>95249</xdr:colOff>
      <xdr:row>87</xdr:row>
      <xdr:rowOff>22860</xdr:rowOff>
    </xdr:to>
    <xdr:sp macro="" textlink="">
      <xdr:nvSpPr>
        <xdr:cNvPr id="2" name="Rectangle 1">
          <a:extLst>
            <a:ext uri="{FF2B5EF4-FFF2-40B4-BE49-F238E27FC236}">
              <a16:creationId xmlns:a16="http://schemas.microsoft.com/office/drawing/2014/main" id="{8773B8FD-BA89-FE4D-B4A9-4F3F460F8D98}"/>
            </a:ext>
          </a:extLst>
        </xdr:cNvPr>
        <xdr:cNvSpPr/>
      </xdr:nvSpPr>
      <xdr:spPr>
        <a:xfrm>
          <a:off x="1485436" y="17821275"/>
          <a:ext cx="3677113" cy="594360"/>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F2F70CF7-B943-D648-9F0D-081BD33BE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FC286A5F-31FB-2549-893B-74C21CB7C54D}"/>
            </a:ext>
          </a:extLst>
        </xdr:cNvPr>
        <xdr:cNvGrpSpPr/>
      </xdr:nvGrpSpPr>
      <xdr:grpSpPr>
        <a:xfrm>
          <a:off x="1472979" y="15578878"/>
          <a:ext cx="4440141" cy="3522479"/>
          <a:chOff x="1164067" y="3162299"/>
          <a:chExt cx="5383690" cy="3481937"/>
        </a:xfrm>
      </xdr:grpSpPr>
      <xdr:sp macro="" textlink="">
        <xdr:nvSpPr>
          <xdr:cNvPr id="5" name="Rectangle 4">
            <a:extLst>
              <a:ext uri="{FF2B5EF4-FFF2-40B4-BE49-F238E27FC236}">
                <a16:creationId xmlns:a16="http://schemas.microsoft.com/office/drawing/2014/main" id="{EA4DAD63-CD1E-3BB5-3671-5E72F0E7BF40}"/>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590F4B42-7ABC-DFDD-A6B6-2335872CBC04}"/>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31E93AB4-736D-F1BF-A7D9-1047F5C2E162}"/>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EF8B0DCA-2174-DCAF-7887-1EA6600DEDB2}"/>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0089D514-B56C-C4FD-EA3B-7C38F7901303}"/>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43D4C3BA-1BDF-A416-6F92-C6FCDDE8E059}"/>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678CF813-476A-F7B3-5131-99877CCE3509}"/>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DF29342F-1C88-9A36-AA05-E70E9A1CAC4B}"/>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27F873FB-9883-78B7-735B-67A751A426E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8E81EF08-76B5-4BE4-A3A5-9F2981608174}"/>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73176792-7CE2-8B2E-4400-D5E48DCC4B9E}"/>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D00E8935-32EE-9189-6DAC-C11376AE90AA}"/>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2FF9F468-4A9F-9284-1E32-4ADD79FFB95F}"/>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4252D302-FC0F-6C40-226C-71CB3B0A2B1E}"/>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B270ECA9-3A21-5047-B283-731739B34DE9}"/>
            </a:ext>
          </a:extLst>
        </xdr:cNvPr>
        <xdr:cNvSpPr>
          <a:spLocks noGrp="1"/>
        </xdr:cNvSpPr>
      </xdr:nvSpPr>
      <xdr:spPr>
        <a:xfrm>
          <a:off x="1162892" y="14884401"/>
          <a:ext cx="4742608"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 </a:t>
          </a:r>
          <a:r>
            <a:rPr lang="en-GB" sz="1100">
              <a:solidFill>
                <a:srgbClr val="008CC6"/>
              </a:solidFill>
              <a:latin typeface="Source Sans Pro" panose="020B0503030403020204" pitchFamily="34" charset="0"/>
              <a:ea typeface="Source Sans Pro" panose="020B0503030403020204" pitchFamily="34" charset="0"/>
            </a:rPr>
            <a:t>WSJ CIO</a:t>
          </a:r>
          <a:r>
            <a:rPr lang="en-GB" sz="1100" baseline="0">
              <a:solidFill>
                <a:srgbClr val="008CC6"/>
              </a:solidFill>
              <a:latin typeface="Source Sans Pro" panose="020B0503030403020204" pitchFamily="34" charset="0"/>
              <a:ea typeface="Source Sans Pro" panose="020B0503030403020204" pitchFamily="34" charset="0"/>
            </a:rPr>
            <a:t> Council</a:t>
          </a:r>
          <a:r>
            <a:rPr lang="en-GB" sz="1100">
              <a:solidFill>
                <a:srgbClr val="008CC6"/>
              </a:solidFill>
              <a:latin typeface="Source Sans Pro" panose="020B0503030403020204" pitchFamily="34" charset="0"/>
              <a:ea typeface="Source Sans Pro" panose="020B0503030403020204" pitchFamily="34" charset="0"/>
            </a:rPr>
            <a:t> 2023</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100</a:t>
          </a:r>
          <a:r>
            <a:rPr lang="en-GB" sz="1100">
              <a:latin typeface="Source Sans Pro" panose="020B0503030403020204" pitchFamily="34" charset="0"/>
              <a:ea typeface="Source Sans Pro" panose="020B0503030403020204" pitchFamily="34" charset="0"/>
            </a:rPr>
            <a:t> delegates</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63.39</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0.63</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09CC806B-B6DF-2642-A448-95573F289FA5}"/>
            </a:ext>
          </a:extLst>
        </xdr:cNvPr>
        <xdr:cNvSpPr>
          <a:spLocks noGrp="1"/>
        </xdr:cNvSpPr>
      </xdr:nvSpPr>
      <xdr:spPr>
        <a:xfrm>
          <a:off x="7643104" y="146157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83</xdr:row>
      <xdr:rowOff>0</xdr:rowOff>
    </xdr:to>
    <xdr:sp macro="" textlink="">
      <xdr:nvSpPr>
        <xdr:cNvPr id="21" name="Text Placeholder 2">
          <a:extLst>
            <a:ext uri="{FF2B5EF4-FFF2-40B4-BE49-F238E27FC236}">
              <a16:creationId xmlns:a16="http://schemas.microsoft.com/office/drawing/2014/main" id="{642031D5-9F64-C040-B7D3-BB4EFEA24915}"/>
            </a:ext>
          </a:extLst>
        </xdr:cNvPr>
        <xdr:cNvSpPr>
          <a:spLocks noGrp="1"/>
        </xdr:cNvSpPr>
      </xdr:nvSpPr>
      <xdr:spPr>
        <a:xfrm>
          <a:off x="7643104" y="15025111"/>
          <a:ext cx="5537221" cy="2907289"/>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travel </a:t>
          </a:r>
        </a:p>
        <a:p>
          <a:r>
            <a:rPr lang="en-GB" sz="1100">
              <a:latin typeface="Source Sans Pro" panose="020B0503030403020204" pitchFamily="34" charset="0"/>
              <a:ea typeface="Source Sans Pro" panose="020B0503030403020204" pitchFamily="34" charset="0"/>
            </a:rPr>
            <a:t>you may wish to consider adding a virtual</a:t>
          </a:r>
          <a:r>
            <a:rPr lang="en-GB" sz="1100" baseline="0">
              <a:latin typeface="Source Sans Pro" panose="020B0503030403020204" pitchFamily="34" charset="0"/>
              <a:ea typeface="Source Sans Pro" panose="020B0503030403020204" pitchFamily="34" charset="0"/>
            </a:rPr>
            <a:t> element to this event as it is estimated that approximately half the delegates will have travelled from the west coast to attend the event via air. As a illustration if the delegate flights were removed (all other factors remaining unchanged) the travel footprint for this event would be reduced by 95% and the overall emsisison could be reduced by 92%</a:t>
          </a: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accommodation </a:t>
          </a:r>
        </a:p>
        <a:p>
          <a:r>
            <a:rPr lang="en-GB" sz="1100" baseline="0">
              <a:latin typeface="Source Sans Pro" panose="020B0503030403020204" pitchFamily="34" charset="0"/>
              <a:ea typeface="Source Sans Pro" panose="020B0503030403020204" pitchFamily="34" charset="0"/>
            </a:rPr>
            <a:t>aa a number of the delegates will be flying in to attend this event it has been estimated that they will also require hotel accommodation for one evening at a 4 or 5 star hotel.  However, you may wish to encourage them to stay at a more sustainable option or reduce the level of accommodation. As an illustration if all accommodation was in standard level property (all other factors remaining unchanged) the accommodation footprint would be reduced by 47% and the overall emissions could be reduced by c.1%.</a:t>
          </a:r>
          <a:endParaRPr lang="en-GB" sz="1100">
            <a:latin typeface="Source Sans Pro" panose="020B0503030403020204" pitchFamily="34" charset="0"/>
            <a:ea typeface="Source Sans Pro" panose="020B0503030403020204" pitchFamily="34" charset="0"/>
          </a:endParaRPr>
        </a:p>
        <a:p>
          <a:r>
            <a:rPr lang="en-GB" sz="1100">
              <a:solidFill>
                <a:srgbClr val="008CC6"/>
              </a:solidFill>
              <a:latin typeface="Source Sans Pro" panose="020B0503030403020204" pitchFamily="34" charset="0"/>
              <a:ea typeface="Source Sans Pro" panose="020B0503030403020204" pitchFamily="34" charset="0"/>
            </a:rPr>
            <a:t>food &amp; Beverage</a:t>
          </a:r>
        </a:p>
        <a:p>
          <a:r>
            <a:rPr lang="en-GB" sz="1100">
              <a:latin typeface="Source Sans Pro" panose="020B0503030403020204" pitchFamily="34" charset="0"/>
              <a:ea typeface="Source Sans Pro" panose="020B0503030403020204" pitchFamily="34" charset="0"/>
            </a:rPr>
            <a:t>consider offering one or more vegetarian meals. If all food provided for  event delegates was vegetarian (with all other factors constant) the delegate food footprint can be reduced by circa</a:t>
          </a:r>
          <a:r>
            <a:rPr lang="en-GB" sz="1100" baseline="0">
              <a:latin typeface="Source Sans Pro" panose="020B0503030403020204" pitchFamily="34" charset="0"/>
              <a:ea typeface="Source Sans Pro" panose="020B0503030403020204" pitchFamily="34" charset="0"/>
            </a:rPr>
            <a:t> 15%.</a:t>
          </a:r>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3EAD92F1-87A0-1849-B07C-B9761F5A4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E808A046-4E62-674C-89A4-72D2C9F4C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45CD5D7B-60AC-B247-BA77-6EF6203FE492}"/>
            </a:ext>
          </a:extLst>
        </xdr:cNvPr>
        <xdr:cNvSpPr>
          <a:spLocks noGrp="1"/>
        </xdr:cNvSpPr>
      </xdr:nvSpPr>
      <xdr:spPr>
        <a:xfrm>
          <a:off x="1270000" y="19761200"/>
          <a:ext cx="47450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at this level, </a:t>
          </a:r>
          <a:r>
            <a:rPr lang="en-GB" sz="1100">
              <a:solidFill>
                <a:srgbClr val="008CC6"/>
              </a:solidFill>
              <a:latin typeface="Source Sans Pro" panose="020B0503030403020204" pitchFamily="34" charset="0"/>
              <a:ea typeface="Source Sans Pro" panose="020B0503030403020204" pitchFamily="34" charset="0"/>
            </a:rPr>
            <a:t>WSJ CIO</a:t>
          </a:r>
          <a:r>
            <a:rPr lang="en-GB" sz="1100" baseline="0">
              <a:solidFill>
                <a:srgbClr val="008CC6"/>
              </a:solidFill>
              <a:latin typeface="Source Sans Pro" panose="020B0503030403020204" pitchFamily="34" charset="0"/>
              <a:ea typeface="Source Sans Pro" panose="020B0503030403020204" pitchFamily="34" charset="0"/>
            </a:rPr>
            <a:t> Council 2023</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is within the 77th percentile of conference-style projects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AF016-637D-D64E-B0D8-9CF28459B072}">
  <dimension ref="A1:AI107"/>
  <sheetViews>
    <sheetView showGridLines="0" tabSelected="1" zoomScale="125" zoomScaleNormal="80" workbookViewId="0">
      <selection activeCell="C7" sqref="C7"/>
    </sheetView>
  </sheetViews>
  <sheetFormatPr defaultColWidth="11" defaultRowHeight="15.6" x14ac:dyDescent="0.3"/>
  <cols>
    <col min="1" max="1" width="16.69921875" customWidth="1"/>
    <col min="2" max="2" width="28" customWidth="1"/>
    <col min="3" max="3" width="21.796875" customWidth="1"/>
    <col min="5" max="5" width="11" hidden="1" customWidth="1"/>
    <col min="8" max="8" width="19.19921875" customWidth="1"/>
    <col min="9" max="9" width="20.19921875" customWidth="1"/>
    <col min="10" max="10" width="17.19921875" customWidth="1"/>
    <col min="30" max="30" width="75.19921875" customWidth="1"/>
  </cols>
  <sheetData>
    <row r="1" spans="2:35" ht="34.200000000000003" thickBot="1" x14ac:dyDescent="0.7">
      <c r="B1" s="88" t="s">
        <v>0</v>
      </c>
      <c r="C1" s="88"/>
      <c r="D1" s="88"/>
      <c r="E1" s="88"/>
      <c r="F1" s="88"/>
      <c r="G1" s="88"/>
      <c r="H1" s="88"/>
      <c r="I1" s="88"/>
      <c r="J1" s="88"/>
      <c r="K1" s="2"/>
      <c r="L1" s="2"/>
      <c r="M1" s="2"/>
      <c r="N1" s="2"/>
      <c r="O1" s="2"/>
      <c r="P1" s="2"/>
    </row>
    <row r="2" spans="2:35" ht="34.200000000000003" thickBot="1" x14ac:dyDescent="0.7">
      <c r="B2" s="89"/>
      <c r="C2" s="89"/>
      <c r="D2" s="89"/>
      <c r="E2" s="89"/>
      <c r="F2" s="89"/>
      <c r="G2" s="89"/>
      <c r="H2" s="89"/>
      <c r="I2" s="89"/>
      <c r="J2" s="89"/>
      <c r="K2" s="2"/>
      <c r="L2" s="2"/>
      <c r="M2" s="2"/>
      <c r="N2" s="2"/>
      <c r="O2" s="2"/>
      <c r="P2" s="2"/>
      <c r="Q2" s="90" t="s">
        <v>1</v>
      </c>
      <c r="R2" s="91"/>
      <c r="S2" s="91"/>
      <c r="T2" s="91"/>
      <c r="U2" s="91"/>
      <c r="V2" s="91"/>
      <c r="W2" s="91"/>
      <c r="X2" s="91"/>
      <c r="Y2" s="91"/>
      <c r="Z2" s="91"/>
      <c r="AA2" s="91"/>
      <c r="AB2" s="91"/>
      <c r="AC2" s="91"/>
      <c r="AD2" s="91"/>
      <c r="AE2" s="91"/>
      <c r="AF2" s="91"/>
      <c r="AG2" s="92"/>
    </row>
    <row r="3" spans="2:35" ht="34.799999999999997" x14ac:dyDescent="0.75">
      <c r="B3" s="1"/>
      <c r="C3" s="1"/>
      <c r="D3" s="1"/>
      <c r="E3" s="1"/>
      <c r="F3" s="1"/>
      <c r="G3" s="1"/>
      <c r="H3" s="1"/>
      <c r="I3" s="1"/>
      <c r="J3" s="1"/>
      <c r="K3" s="2"/>
      <c r="L3" s="2"/>
      <c r="M3" s="2"/>
      <c r="N3" s="2"/>
      <c r="O3" s="2"/>
      <c r="P3" s="2"/>
      <c r="V3" s="93" t="s">
        <v>2</v>
      </c>
      <c r="W3" s="93"/>
      <c r="X3" s="93"/>
      <c r="Y3" s="93"/>
      <c r="Z3" s="93"/>
      <c r="AA3" s="93"/>
      <c r="AB3" s="93"/>
      <c r="AD3" s="93" t="s">
        <v>3</v>
      </c>
      <c r="AE3" s="93"/>
      <c r="AF3" s="93"/>
      <c r="AG3" s="93"/>
    </row>
    <row r="4" spans="2:35" ht="16.2" thickBot="1" x14ac:dyDescent="0.35">
      <c r="B4" s="87"/>
      <c r="C4" s="87"/>
      <c r="D4" s="87"/>
      <c r="E4" s="87"/>
      <c r="F4" s="87"/>
      <c r="G4" s="87"/>
      <c r="H4" s="87"/>
      <c r="I4" s="87"/>
      <c r="J4" s="87"/>
      <c r="K4" s="2"/>
      <c r="L4" s="2"/>
      <c r="M4" s="2"/>
      <c r="N4" s="2"/>
      <c r="O4" s="2"/>
      <c r="P4" s="2"/>
    </row>
    <row r="5" spans="2:35" ht="28.8" x14ac:dyDescent="0.3">
      <c r="B5" s="2"/>
      <c r="C5" s="3" t="s">
        <v>71</v>
      </c>
      <c r="D5" s="2"/>
      <c r="E5" s="2"/>
      <c r="F5" s="2"/>
      <c r="G5" s="2"/>
      <c r="H5" s="4"/>
      <c r="I5" s="5" t="s">
        <v>4</v>
      </c>
      <c r="J5" s="6" t="s">
        <v>5</v>
      </c>
      <c r="K5" s="2"/>
      <c r="L5" s="2"/>
      <c r="M5" s="2"/>
      <c r="N5" s="2"/>
      <c r="O5" s="2"/>
      <c r="P5" s="2"/>
      <c r="V5" s="7" t="s">
        <v>6</v>
      </c>
      <c r="W5" s="8" t="s">
        <v>7</v>
      </c>
      <c r="X5" s="9" t="s">
        <v>8</v>
      </c>
      <c r="Y5" s="10" t="s">
        <v>9</v>
      </c>
      <c r="Z5" s="85" t="s">
        <v>10</v>
      </c>
      <c r="AA5" s="11" t="s">
        <v>11</v>
      </c>
      <c r="AB5" s="12" t="s">
        <v>12</v>
      </c>
      <c r="AD5" s="78" t="s">
        <v>68</v>
      </c>
      <c r="AE5" s="79"/>
      <c r="AF5" s="79"/>
      <c r="AH5" s="82" t="s">
        <v>13</v>
      </c>
      <c r="AI5" s="82"/>
    </row>
    <row r="6" spans="2:35" ht="16.2" thickBot="1" x14ac:dyDescent="0.35">
      <c r="B6" s="13" t="s">
        <v>14</v>
      </c>
      <c r="C6" s="14">
        <v>54</v>
      </c>
      <c r="D6" s="15"/>
      <c r="E6" s="2"/>
      <c r="F6" s="2"/>
      <c r="G6" s="2"/>
      <c r="H6" s="16"/>
      <c r="I6" s="2"/>
      <c r="J6" s="17"/>
      <c r="K6" s="2"/>
      <c r="L6" s="2"/>
      <c r="M6" s="2"/>
      <c r="N6" s="2"/>
      <c r="O6" s="2"/>
      <c r="P6" s="2"/>
      <c r="V6" s="18"/>
      <c r="W6" s="19"/>
      <c r="X6" s="20"/>
      <c r="Y6" s="21"/>
      <c r="Z6" s="86"/>
      <c r="AA6" s="22"/>
      <c r="AB6" s="23"/>
      <c r="AD6" s="79" t="s">
        <v>69</v>
      </c>
      <c r="AE6" s="79"/>
      <c r="AF6" s="79"/>
      <c r="AH6" s="82"/>
      <c r="AI6" s="82"/>
    </row>
    <row r="7" spans="2:35" ht="16.2" thickBot="1" x14ac:dyDescent="0.35">
      <c r="B7" s="13" t="s">
        <v>15</v>
      </c>
      <c r="C7" s="3" t="s">
        <v>78</v>
      </c>
      <c r="D7" s="2"/>
      <c r="E7" s="2"/>
      <c r="F7" s="2"/>
      <c r="G7" s="2"/>
      <c r="H7" s="24" t="s">
        <v>16</v>
      </c>
      <c r="I7" s="25">
        <v>61.25</v>
      </c>
      <c r="J7" s="26">
        <f t="shared" ref="J7:J13" si="0">I7/$I$14</f>
        <v>0.9662407319766525</v>
      </c>
      <c r="K7" s="2"/>
      <c r="L7" s="2"/>
      <c r="M7" s="2"/>
      <c r="N7" s="2"/>
      <c r="O7" s="2"/>
      <c r="P7" s="2"/>
      <c r="R7" s="82" t="s">
        <v>17</v>
      </c>
      <c r="S7" s="82"/>
      <c r="T7" s="82"/>
      <c r="V7" s="27">
        <f>J7</f>
        <v>0.9662407319766525</v>
      </c>
      <c r="W7" s="27">
        <f>J8</f>
        <v>1.2462533522637641E-2</v>
      </c>
      <c r="X7" s="27">
        <f>J9</f>
        <v>5.2058684335068621E-3</v>
      </c>
      <c r="Y7" s="27">
        <f>J10</f>
        <v>1.2935794289320081E-2</v>
      </c>
      <c r="Z7" s="27">
        <f>J11</f>
        <v>2.8395646000946521E-3</v>
      </c>
      <c r="AA7" s="27">
        <f>J12</f>
        <v>3.1550717778829469E-4</v>
      </c>
      <c r="AB7" s="27">
        <f>J13</f>
        <v>0</v>
      </c>
      <c r="AD7" s="79" t="s">
        <v>73</v>
      </c>
      <c r="AE7" s="79"/>
      <c r="AF7" s="79"/>
      <c r="AH7" s="82"/>
      <c r="AI7" s="82"/>
    </row>
    <row r="8" spans="2:35" ht="16.2" thickBot="1" x14ac:dyDescent="0.35">
      <c r="B8" s="2"/>
      <c r="C8" s="2"/>
      <c r="D8" s="15"/>
      <c r="E8" s="2"/>
      <c r="F8" s="2"/>
      <c r="G8" s="2"/>
      <c r="H8" s="28" t="s">
        <v>18</v>
      </c>
      <c r="I8" s="25">
        <v>0.79</v>
      </c>
      <c r="J8" s="26">
        <f t="shared" si="0"/>
        <v>1.2462533522637641E-2</v>
      </c>
      <c r="K8" s="2"/>
      <c r="L8" s="2"/>
      <c r="M8" s="2"/>
      <c r="N8" s="2"/>
      <c r="O8" s="2"/>
      <c r="P8" s="2"/>
      <c r="R8" s="82"/>
      <c r="S8" s="82"/>
      <c r="T8" s="82"/>
      <c r="V8" s="29">
        <f>I7</f>
        <v>61.25</v>
      </c>
      <c r="W8" s="29">
        <f>I8</f>
        <v>0.79</v>
      </c>
      <c r="X8" s="29">
        <f>I9</f>
        <v>0.33</v>
      </c>
      <c r="Y8" s="29">
        <f>I10</f>
        <v>0.82</v>
      </c>
      <c r="Z8" s="29">
        <f>I11</f>
        <v>0.18</v>
      </c>
      <c r="AA8" s="29">
        <f>I12</f>
        <v>0.02</v>
      </c>
      <c r="AB8" s="29">
        <f>I13</f>
        <v>0</v>
      </c>
      <c r="AD8" s="79" t="s">
        <v>72</v>
      </c>
      <c r="AE8" s="79"/>
      <c r="AF8" s="79"/>
    </row>
    <row r="9" spans="2:35" x14ac:dyDescent="0.3">
      <c r="B9" s="13" t="s">
        <v>19</v>
      </c>
      <c r="C9" s="14">
        <v>1</v>
      </c>
      <c r="D9" s="13" t="s">
        <v>20</v>
      </c>
      <c r="E9" s="2"/>
      <c r="F9" s="2"/>
      <c r="G9" s="2"/>
      <c r="H9" s="30" t="s">
        <v>21</v>
      </c>
      <c r="I9" s="25">
        <v>0.33</v>
      </c>
      <c r="J9" s="26">
        <f t="shared" si="0"/>
        <v>5.2058684335068621E-3</v>
      </c>
      <c r="K9" s="2"/>
      <c r="L9" s="2"/>
      <c r="M9" s="2"/>
      <c r="N9" s="2"/>
      <c r="O9" s="2"/>
      <c r="P9" s="2"/>
      <c r="AD9" s="79" t="s">
        <v>74</v>
      </c>
      <c r="AE9" s="79"/>
    </row>
    <row r="10" spans="2:35" x14ac:dyDescent="0.3">
      <c r="B10" s="13" t="s">
        <v>22</v>
      </c>
      <c r="C10" s="14">
        <v>1</v>
      </c>
      <c r="D10" s="13" t="s">
        <v>20</v>
      </c>
      <c r="E10" s="2"/>
      <c r="F10" s="2"/>
      <c r="G10" s="2"/>
      <c r="H10" s="31" t="s">
        <v>9</v>
      </c>
      <c r="I10" s="25">
        <v>0.82</v>
      </c>
      <c r="J10" s="26">
        <f t="shared" si="0"/>
        <v>1.2935794289320081E-2</v>
      </c>
      <c r="K10" s="2"/>
      <c r="L10" s="2"/>
      <c r="M10" s="2"/>
      <c r="N10" s="2"/>
      <c r="O10" s="2"/>
      <c r="P10" s="2"/>
      <c r="AD10" s="79" t="s">
        <v>75</v>
      </c>
      <c r="AE10" s="79"/>
      <c r="AF10" s="79"/>
    </row>
    <row r="11" spans="2:35" x14ac:dyDescent="0.3">
      <c r="B11" s="13" t="s">
        <v>23</v>
      </c>
      <c r="C11" s="14">
        <v>0</v>
      </c>
      <c r="D11" s="13" t="s">
        <v>20</v>
      </c>
      <c r="E11" s="2"/>
      <c r="F11" s="2"/>
      <c r="G11" s="2"/>
      <c r="H11" s="32" t="s">
        <v>10</v>
      </c>
      <c r="I11" s="25">
        <v>0.18</v>
      </c>
      <c r="J11" s="26">
        <f t="shared" si="0"/>
        <v>2.8395646000946521E-3</v>
      </c>
      <c r="K11" s="2"/>
      <c r="L11" s="2"/>
      <c r="M11" s="2"/>
      <c r="N11" s="2"/>
      <c r="O11" s="2"/>
      <c r="P11" s="2"/>
      <c r="AD11" s="79" t="s">
        <v>76</v>
      </c>
      <c r="AE11" s="79"/>
      <c r="AF11" s="79"/>
    </row>
    <row r="12" spans="2:35" x14ac:dyDescent="0.3">
      <c r="B12" s="13" t="s">
        <v>24</v>
      </c>
      <c r="C12" s="14">
        <v>0</v>
      </c>
      <c r="D12" s="13" t="s">
        <v>20</v>
      </c>
      <c r="E12" s="2"/>
      <c r="F12" s="2"/>
      <c r="G12" s="2"/>
      <c r="H12" s="33" t="s">
        <v>11</v>
      </c>
      <c r="I12" s="25">
        <v>0.02</v>
      </c>
      <c r="J12" s="26">
        <f t="shared" si="0"/>
        <v>3.1550717778829469E-4</v>
      </c>
      <c r="K12" s="2"/>
      <c r="L12" s="2"/>
      <c r="M12" s="2"/>
      <c r="N12" s="2"/>
      <c r="O12" s="2"/>
      <c r="P12" s="2"/>
      <c r="V12" s="81" t="s">
        <v>25</v>
      </c>
      <c r="W12" s="81"/>
      <c r="X12" s="81"/>
      <c r="AD12" s="79" t="s">
        <v>77</v>
      </c>
    </row>
    <row r="13" spans="2:35" x14ac:dyDescent="0.3">
      <c r="B13" s="13" t="s">
        <v>26</v>
      </c>
      <c r="C13" s="13">
        <f>SUM(C9:C12)</f>
        <v>2</v>
      </c>
      <c r="D13" s="13" t="s">
        <v>20</v>
      </c>
      <c r="E13" s="2"/>
      <c r="F13" s="2"/>
      <c r="G13" s="2"/>
      <c r="H13" s="34" t="s">
        <v>12</v>
      </c>
      <c r="I13" s="25">
        <v>0</v>
      </c>
      <c r="J13" s="26">
        <f t="shared" si="0"/>
        <v>0</v>
      </c>
      <c r="K13" s="2"/>
      <c r="L13" s="2"/>
      <c r="M13" s="2"/>
      <c r="N13" s="2"/>
      <c r="O13" s="2"/>
      <c r="P13" s="2"/>
      <c r="R13" s="82" t="s">
        <v>27</v>
      </c>
      <c r="S13" s="82"/>
      <c r="T13" s="82"/>
      <c r="V13" s="81"/>
      <c r="W13" s="81"/>
      <c r="X13" s="81"/>
      <c r="Y13" s="35">
        <f>I14</f>
        <v>63.39</v>
      </c>
      <c r="AD13" s="79" t="s">
        <v>70</v>
      </c>
    </row>
    <row r="14" spans="2:35" ht="16.2" thickBot="1" x14ac:dyDescent="0.35">
      <c r="B14" s="2"/>
      <c r="C14" s="2"/>
      <c r="D14" s="2"/>
      <c r="E14" s="2"/>
      <c r="F14" s="2"/>
      <c r="G14" s="2"/>
      <c r="H14" s="36" t="s">
        <v>28</v>
      </c>
      <c r="I14" s="37">
        <f>SUM(I7:I13)</f>
        <v>63.39</v>
      </c>
      <c r="J14" s="38">
        <f>SUM(J7:J13)</f>
        <v>1</v>
      </c>
      <c r="K14" s="2"/>
      <c r="L14" s="2"/>
      <c r="M14" s="2"/>
      <c r="N14" s="2"/>
      <c r="O14" s="2"/>
      <c r="P14" s="2"/>
      <c r="R14" s="82"/>
      <c r="S14" s="82"/>
      <c r="T14" s="82"/>
      <c r="V14" s="83" t="s">
        <v>29</v>
      </c>
      <c r="W14" s="84"/>
      <c r="X14" s="84"/>
    </row>
    <row r="15" spans="2:35" ht="16.2" thickBot="1" x14ac:dyDescent="0.35">
      <c r="B15" s="13" t="s">
        <v>30</v>
      </c>
      <c r="C15" s="3" t="s">
        <v>31</v>
      </c>
      <c r="D15" s="13"/>
      <c r="E15" s="2"/>
      <c r="F15" s="2"/>
      <c r="G15" s="2"/>
      <c r="H15" s="2"/>
      <c r="I15" s="2"/>
      <c r="J15" s="2"/>
      <c r="K15" s="2"/>
      <c r="L15" s="2"/>
      <c r="M15" s="2"/>
      <c r="N15" s="2"/>
      <c r="O15" s="2"/>
      <c r="P15" s="2"/>
      <c r="R15" s="82" t="s">
        <v>32</v>
      </c>
      <c r="S15" s="82"/>
      <c r="T15" s="82"/>
      <c r="V15" s="84"/>
      <c r="W15" s="84"/>
      <c r="X15" s="84"/>
      <c r="Y15" s="39">
        <f>Y13/C17</f>
        <v>0.63390000000000002</v>
      </c>
    </row>
    <row r="16" spans="2:35" x14ac:dyDescent="0.3">
      <c r="B16" s="2"/>
      <c r="C16" s="2"/>
      <c r="D16" s="2"/>
      <c r="E16" s="2"/>
      <c r="F16" s="2"/>
      <c r="G16" s="2"/>
      <c r="H16" s="40" t="s">
        <v>33</v>
      </c>
      <c r="I16" s="41"/>
      <c r="J16" s="42">
        <f>F39/F48</f>
        <v>34.844827586206897</v>
      </c>
      <c r="K16" s="2"/>
      <c r="L16" s="2"/>
      <c r="M16" s="2"/>
      <c r="N16" s="2"/>
      <c r="O16" s="2"/>
      <c r="P16" s="2"/>
      <c r="R16" s="82"/>
      <c r="S16" s="82"/>
      <c r="T16" s="82"/>
      <c r="V16" s="83" t="s">
        <v>34</v>
      </c>
      <c r="W16" s="84"/>
      <c r="X16" s="84"/>
    </row>
    <row r="17" spans="1:25" ht="16.2" thickBot="1" x14ac:dyDescent="0.35">
      <c r="B17" s="13" t="s">
        <v>35</v>
      </c>
      <c r="C17" s="14">
        <v>100</v>
      </c>
      <c r="D17" s="13" t="s">
        <v>36</v>
      </c>
      <c r="E17" s="2"/>
      <c r="F17" s="2"/>
      <c r="G17" s="2"/>
      <c r="H17" s="43" t="s">
        <v>37</v>
      </c>
      <c r="I17" s="44"/>
      <c r="J17" s="45">
        <f>G38/G47</f>
        <v>35.67065868263473</v>
      </c>
      <c r="K17" s="2"/>
      <c r="L17" s="2"/>
      <c r="M17" s="2"/>
      <c r="N17" s="2"/>
      <c r="O17" s="2"/>
      <c r="P17" s="2"/>
      <c r="R17" s="82" t="s">
        <v>38</v>
      </c>
      <c r="S17" s="82"/>
      <c r="T17" s="82"/>
      <c r="V17" s="84"/>
      <c r="W17" s="84"/>
      <c r="X17" s="84"/>
      <c r="Y17" s="39">
        <f>Y13/C19</f>
        <v>0.63390000000000002</v>
      </c>
    </row>
    <row r="18" spans="1:25" ht="16.2" thickBot="1" x14ac:dyDescent="0.35">
      <c r="B18" s="13" t="s">
        <v>35</v>
      </c>
      <c r="C18" s="14">
        <v>0</v>
      </c>
      <c r="D18" s="13" t="s">
        <v>39</v>
      </c>
      <c r="E18" s="2"/>
      <c r="F18" s="2"/>
      <c r="G18" s="2"/>
      <c r="H18" s="2"/>
      <c r="I18" s="2"/>
      <c r="J18" s="2"/>
      <c r="K18" s="2"/>
      <c r="L18" s="2"/>
      <c r="M18" s="2"/>
      <c r="N18" s="2"/>
      <c r="O18" s="2"/>
      <c r="P18" s="2"/>
      <c r="R18" s="82"/>
      <c r="S18" s="82"/>
      <c r="T18" s="82"/>
    </row>
    <row r="19" spans="1:25" ht="16.2" thickBot="1" x14ac:dyDescent="0.35">
      <c r="B19" s="13" t="s">
        <v>26</v>
      </c>
      <c r="C19" s="14">
        <f>SUM(C17:C18)</f>
        <v>100</v>
      </c>
      <c r="D19" s="2"/>
      <c r="E19" s="2"/>
      <c r="F19" s="2"/>
      <c r="G19" s="2"/>
      <c r="H19" s="46" t="s">
        <v>40</v>
      </c>
      <c r="I19" s="47"/>
      <c r="J19" s="48">
        <f>(I7-F32-F41)/I14</f>
        <v>1.9403691433980085E-2</v>
      </c>
      <c r="K19" s="2"/>
      <c r="L19" s="2"/>
      <c r="M19" s="2"/>
      <c r="N19" s="2"/>
      <c r="O19" s="2"/>
      <c r="P19" s="2"/>
    </row>
    <row r="20" spans="1:25" x14ac:dyDescent="0.3">
      <c r="B20" s="2"/>
      <c r="C20" s="2"/>
      <c r="D20" s="2"/>
      <c r="E20" s="2"/>
      <c r="F20" s="2"/>
      <c r="G20" s="2"/>
      <c r="H20" s="2"/>
      <c r="I20" s="2"/>
      <c r="J20" s="2"/>
      <c r="K20" s="2"/>
      <c r="L20" s="2"/>
      <c r="M20" s="2"/>
      <c r="N20" s="2"/>
      <c r="O20" s="2"/>
      <c r="P20" s="2"/>
    </row>
    <row r="21" spans="1:25" x14ac:dyDescent="0.3">
      <c r="B21" s="13" t="s">
        <v>41</v>
      </c>
      <c r="C21" s="14">
        <v>3</v>
      </c>
      <c r="D21" s="13" t="s">
        <v>36</v>
      </c>
      <c r="E21" s="2"/>
      <c r="F21" s="2"/>
      <c r="G21" s="2"/>
      <c r="H21" s="2"/>
      <c r="I21" s="2"/>
      <c r="J21" s="2"/>
      <c r="K21" s="2"/>
      <c r="L21" s="2"/>
      <c r="M21" s="2"/>
      <c r="N21" s="2"/>
      <c r="O21" s="2"/>
      <c r="P21" s="2"/>
    </row>
    <row r="22" spans="1:25" x14ac:dyDescent="0.3">
      <c r="B22" s="2"/>
      <c r="C22" s="2"/>
      <c r="D22" s="2"/>
      <c r="E22" s="2"/>
      <c r="F22" s="2"/>
      <c r="G22" s="2"/>
      <c r="H22" s="2"/>
      <c r="I22" s="2"/>
      <c r="J22" s="2"/>
      <c r="K22" s="2"/>
      <c r="L22" s="2"/>
      <c r="M22" s="2"/>
      <c r="N22" s="2"/>
      <c r="O22" s="2"/>
      <c r="P22" s="2"/>
    </row>
    <row r="23" spans="1:25" x14ac:dyDescent="0.3">
      <c r="B23" s="13" t="s">
        <v>42</v>
      </c>
      <c r="C23" s="14">
        <v>3716</v>
      </c>
      <c r="D23" s="13" t="s">
        <v>43</v>
      </c>
      <c r="E23" s="2"/>
      <c r="F23" s="2"/>
      <c r="G23" s="2"/>
      <c r="H23" s="2"/>
      <c r="I23" s="2"/>
      <c r="J23" s="2"/>
      <c r="K23" s="2"/>
      <c r="L23" s="2"/>
      <c r="M23" s="2"/>
      <c r="N23" s="2"/>
      <c r="O23" s="2"/>
      <c r="P23" s="2"/>
    </row>
    <row r="24" spans="1:25" x14ac:dyDescent="0.3">
      <c r="B24" s="13"/>
      <c r="C24" s="49"/>
      <c r="D24" s="13"/>
      <c r="E24" s="2"/>
      <c r="F24" s="2"/>
      <c r="G24" s="2"/>
      <c r="H24" s="2"/>
      <c r="I24" s="2"/>
      <c r="J24" s="2"/>
      <c r="K24" s="2"/>
      <c r="L24" s="2"/>
      <c r="M24" s="2"/>
      <c r="N24" s="2"/>
      <c r="O24" s="2"/>
      <c r="P24" s="2"/>
    </row>
    <row r="28" spans="1:25" x14ac:dyDescent="0.3">
      <c r="B28" s="80" t="s">
        <v>0</v>
      </c>
      <c r="C28" s="80"/>
      <c r="D28" s="80"/>
      <c r="E28" s="80"/>
      <c r="F28" s="80"/>
      <c r="G28" s="80"/>
      <c r="H28" s="80"/>
      <c r="I28" s="50"/>
    </row>
    <row r="29" spans="1:25" x14ac:dyDescent="0.3">
      <c r="B29" s="2"/>
      <c r="C29" s="13"/>
      <c r="D29" s="13"/>
      <c r="E29" s="13"/>
      <c r="F29" s="13"/>
      <c r="G29" s="13"/>
      <c r="H29" s="13"/>
      <c r="I29" s="50"/>
    </row>
    <row r="30" spans="1:25" x14ac:dyDescent="0.3">
      <c r="B30" s="13"/>
      <c r="C30" s="51" t="s">
        <v>44</v>
      </c>
      <c r="D30" s="51" t="s">
        <v>45</v>
      </c>
      <c r="E30" s="51" t="s">
        <v>46</v>
      </c>
      <c r="F30" s="51" t="s">
        <v>47</v>
      </c>
      <c r="G30" s="51" t="s">
        <v>48</v>
      </c>
      <c r="H30" s="51" t="s">
        <v>5</v>
      </c>
      <c r="I30" s="50"/>
    </row>
    <row r="31" spans="1:25" x14ac:dyDescent="0.3">
      <c r="B31" s="52"/>
      <c r="C31" s="52"/>
      <c r="D31" s="52"/>
      <c r="E31" s="53">
        <v>0.8</v>
      </c>
      <c r="F31" s="52"/>
      <c r="G31" s="53" t="s">
        <v>4</v>
      </c>
      <c r="H31" s="52"/>
      <c r="I31" s="50"/>
    </row>
    <row r="32" spans="1:25" ht="16.05" customHeight="1" x14ac:dyDescent="0.3">
      <c r="A32" s="54"/>
      <c r="B32" s="52" t="s">
        <v>49</v>
      </c>
      <c r="C32" s="53" t="s">
        <v>50</v>
      </c>
      <c r="D32" s="53" t="s">
        <v>50</v>
      </c>
      <c r="E32" s="55">
        <v>29.8</v>
      </c>
      <c r="F32" s="56">
        <v>58.38</v>
      </c>
      <c r="G32" s="52"/>
      <c r="H32" s="57">
        <f t="shared" ref="H32:H37" si="1">F32/$F$59</f>
        <v>0.92096545196403234</v>
      </c>
      <c r="I32" s="58"/>
    </row>
    <row r="33" spans="1:9" ht="16.05" customHeight="1" x14ac:dyDescent="0.3">
      <c r="A33" s="54"/>
      <c r="B33" s="52" t="s">
        <v>51</v>
      </c>
      <c r="C33" s="53" t="s">
        <v>50</v>
      </c>
      <c r="D33" s="53" t="s">
        <v>50</v>
      </c>
      <c r="E33" s="55">
        <v>0.93200000000000005</v>
      </c>
      <c r="F33" s="56">
        <v>0.04</v>
      </c>
      <c r="G33" s="52"/>
      <c r="H33" s="57">
        <f t="shared" si="1"/>
        <v>6.3101435557658949E-4</v>
      </c>
      <c r="I33" s="58"/>
    </row>
    <row r="34" spans="1:9" ht="16.05" customHeight="1" x14ac:dyDescent="0.3">
      <c r="A34" s="54"/>
      <c r="B34" s="52" t="s">
        <v>52</v>
      </c>
      <c r="C34" s="53" t="s">
        <v>50</v>
      </c>
      <c r="D34" s="53" t="s">
        <v>50</v>
      </c>
      <c r="E34" s="55">
        <v>6.2</v>
      </c>
      <c r="F34" s="56">
        <v>1.1499999999999999</v>
      </c>
      <c r="G34" s="52"/>
      <c r="H34" s="57">
        <f t="shared" si="1"/>
        <v>1.8141662722826944E-2</v>
      </c>
      <c r="I34" s="58"/>
    </row>
    <row r="35" spans="1:9" ht="16.05" customHeight="1" x14ac:dyDescent="0.3">
      <c r="A35" s="54"/>
      <c r="B35" s="52" t="s">
        <v>53</v>
      </c>
      <c r="C35" s="53" t="s">
        <v>50</v>
      </c>
      <c r="D35" s="53" t="s">
        <v>50</v>
      </c>
      <c r="E35" s="55">
        <v>0</v>
      </c>
      <c r="F35" s="56">
        <f t="shared" ref="F35" si="2">E35*$E$31</f>
        <v>0</v>
      </c>
      <c r="G35" s="52"/>
      <c r="H35" s="57">
        <f t="shared" si="1"/>
        <v>0</v>
      </c>
      <c r="I35" s="58"/>
    </row>
    <row r="36" spans="1:9" ht="16.05" customHeight="1" x14ac:dyDescent="0.3">
      <c r="A36" s="54"/>
      <c r="B36" s="52" t="s">
        <v>54</v>
      </c>
      <c r="C36" s="53" t="s">
        <v>50</v>
      </c>
      <c r="D36" s="53" t="s">
        <v>50</v>
      </c>
      <c r="E36" s="55">
        <v>11.3</v>
      </c>
      <c r="F36" s="56">
        <v>0.73</v>
      </c>
      <c r="G36" s="52"/>
      <c r="H36" s="57">
        <f t="shared" si="1"/>
        <v>1.1516011989272757E-2</v>
      </c>
      <c r="I36" s="58"/>
    </row>
    <row r="37" spans="1:9" ht="16.05" customHeight="1" x14ac:dyDescent="0.3">
      <c r="A37" s="54"/>
      <c r="B37" s="52" t="s">
        <v>55</v>
      </c>
      <c r="C37" s="53" t="s">
        <v>50</v>
      </c>
      <c r="D37" s="53" t="s">
        <v>50</v>
      </c>
      <c r="E37" s="55">
        <v>2.4</v>
      </c>
      <c r="F37" s="56">
        <v>0.33</v>
      </c>
      <c r="G37" s="52"/>
      <c r="H37" s="57">
        <f t="shared" si="1"/>
        <v>5.205868433506863E-3</v>
      </c>
      <c r="I37" s="58"/>
    </row>
    <row r="38" spans="1:9" ht="16.05" customHeight="1" x14ac:dyDescent="0.3">
      <c r="A38" s="54"/>
      <c r="B38" s="59" t="s">
        <v>56</v>
      </c>
      <c r="C38" s="60"/>
      <c r="D38" s="59"/>
      <c r="E38" s="61"/>
      <c r="F38" s="61"/>
      <c r="G38" s="61">
        <f>SUM(F32:F35)</f>
        <v>59.57</v>
      </c>
      <c r="H38" s="57"/>
      <c r="I38" s="50"/>
    </row>
    <row r="39" spans="1:9" ht="16.05" customHeight="1" x14ac:dyDescent="0.3">
      <c r="A39" s="54"/>
      <c r="B39" s="62" t="s">
        <v>57</v>
      </c>
      <c r="C39" s="62"/>
      <c r="D39" s="62"/>
      <c r="E39" s="63"/>
      <c r="F39" s="63">
        <f>SUM(F32:F37)</f>
        <v>60.629999999999995</v>
      </c>
      <c r="G39" s="52"/>
      <c r="H39" s="57"/>
      <c r="I39" s="50"/>
    </row>
    <row r="40" spans="1:9" ht="16.05" customHeight="1" x14ac:dyDescent="0.3">
      <c r="A40" s="54"/>
      <c r="B40" s="52"/>
      <c r="C40" s="52"/>
      <c r="D40" s="52"/>
      <c r="E40" s="64"/>
      <c r="F40" s="64"/>
      <c r="G40" s="52"/>
      <c r="H40" s="57"/>
      <c r="I40" s="50"/>
    </row>
    <row r="41" spans="1:9" ht="16.95" customHeight="1" x14ac:dyDescent="0.3">
      <c r="A41" s="54"/>
      <c r="B41" s="52" t="s">
        <v>58</v>
      </c>
      <c r="C41" s="53" t="s">
        <v>50</v>
      </c>
      <c r="D41" s="53" t="s">
        <v>50</v>
      </c>
      <c r="E41" s="55">
        <v>14.6</v>
      </c>
      <c r="F41" s="56">
        <v>1.64</v>
      </c>
      <c r="G41" s="52"/>
      <c r="H41" s="57">
        <f t="shared" ref="H41:H46" si="3">F41/$F$59</f>
        <v>2.5871588578640164E-2</v>
      </c>
      <c r="I41" s="58"/>
    </row>
    <row r="42" spans="1:9" ht="16.95" customHeight="1" x14ac:dyDescent="0.3">
      <c r="A42" s="54"/>
      <c r="B42" s="52" t="s">
        <v>59</v>
      </c>
      <c r="C42" s="53" t="s">
        <v>50</v>
      </c>
      <c r="D42" s="53" t="s">
        <v>50</v>
      </c>
      <c r="E42" s="55">
        <v>0</v>
      </c>
      <c r="F42" s="56">
        <v>0.01</v>
      </c>
      <c r="G42" s="52"/>
      <c r="H42" s="57">
        <f t="shared" si="3"/>
        <v>1.5775358889414737E-4</v>
      </c>
      <c r="I42" s="58"/>
    </row>
    <row r="43" spans="1:9" ht="16.05" customHeight="1" x14ac:dyDescent="0.3">
      <c r="A43" s="54"/>
      <c r="B43" s="52" t="s">
        <v>60</v>
      </c>
      <c r="C43" s="53" t="s">
        <v>50</v>
      </c>
      <c r="D43" s="53" t="s">
        <v>50</v>
      </c>
      <c r="E43" s="55">
        <v>0.55600000000000005</v>
      </c>
      <c r="F43" s="56">
        <v>0.02</v>
      </c>
      <c r="G43" s="52"/>
      <c r="H43" s="57">
        <f t="shared" si="3"/>
        <v>3.1550717778829475E-4</v>
      </c>
      <c r="I43" s="58"/>
    </row>
    <row r="44" spans="1:9" ht="16.05" customHeight="1" x14ac:dyDescent="0.3">
      <c r="A44" s="54"/>
      <c r="B44" s="52" t="s">
        <v>61</v>
      </c>
      <c r="C44" s="53" t="s">
        <v>50</v>
      </c>
      <c r="D44" s="53" t="s">
        <v>50</v>
      </c>
      <c r="E44" s="55">
        <v>0</v>
      </c>
      <c r="F44" s="56">
        <f t="shared" ref="F44" si="4">E44*$E$31</f>
        <v>0</v>
      </c>
      <c r="G44" s="52"/>
      <c r="H44" s="57">
        <f t="shared" si="3"/>
        <v>0</v>
      </c>
      <c r="I44" s="58"/>
    </row>
    <row r="45" spans="1:9" x14ac:dyDescent="0.3">
      <c r="B45" s="52" t="s">
        <v>62</v>
      </c>
      <c r="C45" s="53" t="s">
        <v>50</v>
      </c>
      <c r="D45" s="53" t="s">
        <v>50</v>
      </c>
      <c r="E45" s="55">
        <v>0.318</v>
      </c>
      <c r="F45" s="56">
        <v>0.06</v>
      </c>
      <c r="G45" s="52"/>
      <c r="H45" s="57">
        <f t="shared" si="3"/>
        <v>9.4652153336488413E-4</v>
      </c>
      <c r="I45" s="58"/>
    </row>
    <row r="46" spans="1:9" x14ac:dyDescent="0.3">
      <c r="B46" s="52" t="s">
        <v>63</v>
      </c>
      <c r="C46" s="53" t="s">
        <v>50</v>
      </c>
      <c r="D46" s="53" t="s">
        <v>50</v>
      </c>
      <c r="E46" s="55">
        <v>0.38500000000000001</v>
      </c>
      <c r="F46" s="56">
        <v>0.01</v>
      </c>
      <c r="G46" s="52"/>
      <c r="H46" s="57">
        <f t="shared" si="3"/>
        <v>1.5775358889414737E-4</v>
      </c>
      <c r="I46" s="58"/>
    </row>
    <row r="47" spans="1:9" x14ac:dyDescent="0.3">
      <c r="B47" s="59" t="s">
        <v>64</v>
      </c>
      <c r="C47" s="60"/>
      <c r="D47" s="65"/>
      <c r="E47" s="61"/>
      <c r="F47" s="61"/>
      <c r="G47" s="61">
        <f>SUM(F41:F44)</f>
        <v>1.67</v>
      </c>
      <c r="H47" s="57"/>
      <c r="I47" s="50"/>
    </row>
    <row r="48" spans="1:9" x14ac:dyDescent="0.3">
      <c r="B48" s="62" t="s">
        <v>65</v>
      </c>
      <c r="C48" s="62"/>
      <c r="D48" s="62"/>
      <c r="E48" s="63"/>
      <c r="F48" s="63">
        <f>SUM(F41:F46)</f>
        <v>1.74</v>
      </c>
      <c r="G48" s="52"/>
      <c r="H48" s="57"/>
      <c r="I48" s="50"/>
    </row>
    <row r="49" spans="1:9" s="66" customFormat="1" x14ac:dyDescent="0.3">
      <c r="A49"/>
      <c r="B49" s="52"/>
      <c r="C49" s="52"/>
      <c r="D49" s="52"/>
      <c r="E49" s="64"/>
      <c r="F49" s="64"/>
      <c r="G49" s="52"/>
      <c r="H49" s="57"/>
      <c r="I49" s="50"/>
    </row>
    <row r="50" spans="1:9" s="66" customFormat="1" x14ac:dyDescent="0.3">
      <c r="A50"/>
      <c r="B50" s="52"/>
      <c r="C50" s="52"/>
      <c r="D50" s="52"/>
      <c r="E50" s="64"/>
      <c r="F50" s="64"/>
      <c r="G50" s="52"/>
      <c r="H50" s="57"/>
      <c r="I50" s="50"/>
    </row>
    <row r="51" spans="1:9" ht="16.05" customHeight="1" x14ac:dyDescent="0.3">
      <c r="A51" s="54"/>
      <c r="B51" s="52" t="s">
        <v>66</v>
      </c>
      <c r="C51" s="53" t="s">
        <v>50</v>
      </c>
      <c r="D51" s="53" t="s">
        <v>50</v>
      </c>
      <c r="E51" s="55">
        <v>1.9</v>
      </c>
      <c r="F51" s="56">
        <v>0.82</v>
      </c>
      <c r="G51" s="52"/>
      <c r="H51" s="57">
        <f>F51/$F$59</f>
        <v>1.2935794289320082E-2</v>
      </c>
      <c r="I51" s="58"/>
    </row>
    <row r="52" spans="1:9" ht="16.05" customHeight="1" x14ac:dyDescent="0.3">
      <c r="A52" s="54"/>
      <c r="B52" s="52"/>
      <c r="C52" s="52"/>
      <c r="D52" s="52"/>
      <c r="E52" s="64"/>
      <c r="F52" s="64"/>
      <c r="G52" s="52"/>
      <c r="H52" s="57"/>
      <c r="I52" s="50"/>
    </row>
    <row r="53" spans="1:9" x14ac:dyDescent="0.3">
      <c r="B53" s="52" t="s">
        <v>10</v>
      </c>
      <c r="C53" s="67" t="s">
        <v>50</v>
      </c>
      <c r="D53" s="67" t="s">
        <v>50</v>
      </c>
      <c r="E53" s="55">
        <v>0.22700000000000001</v>
      </c>
      <c r="F53" s="56">
        <v>0.18</v>
      </c>
      <c r="G53" s="52"/>
      <c r="H53" s="57">
        <f>F53/$F$59</f>
        <v>2.8395646000946525E-3</v>
      </c>
      <c r="I53" s="58"/>
    </row>
    <row r="54" spans="1:9" x14ac:dyDescent="0.3">
      <c r="B54" s="52"/>
      <c r="C54" s="52"/>
      <c r="D54" s="52"/>
      <c r="E54" s="64"/>
      <c r="F54" s="64"/>
      <c r="G54" s="52"/>
      <c r="H54" s="57"/>
      <c r="I54" s="50"/>
    </row>
    <row r="55" spans="1:9" x14ac:dyDescent="0.3">
      <c r="B55" s="52" t="s">
        <v>67</v>
      </c>
      <c r="C55" s="67" t="s">
        <v>50</v>
      </c>
      <c r="D55" s="67" t="s">
        <v>50</v>
      </c>
      <c r="E55" s="55">
        <v>0.88</v>
      </c>
      <c r="F55" s="56">
        <v>0.02</v>
      </c>
      <c r="G55" s="52"/>
      <c r="H55" s="57">
        <f>F55/$F$59</f>
        <v>3.1550717778829475E-4</v>
      </c>
      <c r="I55" s="58"/>
    </row>
    <row r="56" spans="1:9" x14ac:dyDescent="0.3">
      <c r="B56" s="52"/>
      <c r="C56" s="52"/>
      <c r="D56" s="52"/>
      <c r="E56" s="64"/>
      <c r="F56" s="64"/>
      <c r="G56" s="52"/>
      <c r="H56" s="57"/>
      <c r="I56" s="50"/>
    </row>
    <row r="57" spans="1:9" x14ac:dyDescent="0.3">
      <c r="B57" s="52" t="s">
        <v>12</v>
      </c>
      <c r="C57" s="67" t="s">
        <v>50</v>
      </c>
      <c r="D57" s="67" t="s">
        <v>50</v>
      </c>
      <c r="E57" s="55">
        <v>0.48499999999999999</v>
      </c>
      <c r="F57" s="56">
        <v>0</v>
      </c>
      <c r="G57" s="52"/>
      <c r="H57" s="57">
        <f>F57/$F$59</f>
        <v>0</v>
      </c>
      <c r="I57" s="58"/>
    </row>
    <row r="59" spans="1:9" x14ac:dyDescent="0.3">
      <c r="D59" s="68" t="s">
        <v>26</v>
      </c>
      <c r="E59" s="69"/>
      <c r="F59" s="69">
        <f>SUM(F32:F58)-F39-F48</f>
        <v>63.389999999999993</v>
      </c>
      <c r="G59" s="52"/>
      <c r="H59" s="57">
        <f>SUM(H32:H58)</f>
        <v>1</v>
      </c>
    </row>
    <row r="65" spans="2:12" ht="16.2" thickBot="1" x14ac:dyDescent="0.35"/>
    <row r="66" spans="2:12" x14ac:dyDescent="0.3">
      <c r="B66" s="70"/>
      <c r="C66" s="71"/>
      <c r="D66" s="71"/>
      <c r="E66" s="71"/>
      <c r="F66" s="72"/>
      <c r="H66" s="70"/>
      <c r="I66" s="71"/>
      <c r="J66" s="71"/>
      <c r="K66" s="71"/>
      <c r="L66" s="72"/>
    </row>
    <row r="67" spans="2:12" x14ac:dyDescent="0.3">
      <c r="B67" s="73"/>
      <c r="F67" s="74"/>
      <c r="H67" s="73"/>
      <c r="L67" s="74"/>
    </row>
    <row r="68" spans="2:12" x14ac:dyDescent="0.3">
      <c r="B68" s="73"/>
      <c r="F68" s="74"/>
      <c r="H68" s="73"/>
      <c r="L68" s="74"/>
    </row>
    <row r="69" spans="2:12" x14ac:dyDescent="0.3">
      <c r="B69" s="73"/>
      <c r="F69" s="74"/>
      <c r="H69" s="73"/>
      <c r="L69" s="74"/>
    </row>
    <row r="70" spans="2:12" x14ac:dyDescent="0.3">
      <c r="B70" s="73"/>
      <c r="F70" s="74"/>
      <c r="H70" s="73"/>
      <c r="L70" s="74"/>
    </row>
    <row r="71" spans="2:12" x14ac:dyDescent="0.3">
      <c r="B71" s="73"/>
      <c r="F71" s="74"/>
      <c r="H71" s="73"/>
      <c r="L71" s="74"/>
    </row>
    <row r="72" spans="2:12" x14ac:dyDescent="0.3">
      <c r="B72" s="73"/>
      <c r="F72" s="74"/>
      <c r="H72" s="73"/>
      <c r="L72" s="74"/>
    </row>
    <row r="73" spans="2:12" x14ac:dyDescent="0.3">
      <c r="B73" s="73"/>
      <c r="F73" s="74"/>
      <c r="H73" s="73"/>
      <c r="L73" s="74"/>
    </row>
    <row r="74" spans="2:12" x14ac:dyDescent="0.3">
      <c r="B74" s="73"/>
      <c r="F74" s="74"/>
      <c r="H74" s="73"/>
      <c r="L74" s="74"/>
    </row>
    <row r="75" spans="2:12" x14ac:dyDescent="0.3">
      <c r="B75" s="73"/>
      <c r="F75" s="74"/>
      <c r="H75" s="73"/>
      <c r="L75" s="74"/>
    </row>
    <row r="76" spans="2:12" x14ac:dyDescent="0.3">
      <c r="B76" s="73"/>
      <c r="F76" s="74"/>
      <c r="H76" s="73"/>
      <c r="L76" s="74"/>
    </row>
    <row r="77" spans="2:12" x14ac:dyDescent="0.3">
      <c r="B77" s="73"/>
      <c r="F77" s="74"/>
      <c r="H77" s="73"/>
      <c r="L77" s="74"/>
    </row>
    <row r="78" spans="2:12" x14ac:dyDescent="0.3">
      <c r="B78" s="73"/>
      <c r="F78" s="74"/>
      <c r="H78" s="73"/>
      <c r="L78" s="74"/>
    </row>
    <row r="79" spans="2:12" x14ac:dyDescent="0.3">
      <c r="B79" s="73"/>
      <c r="F79" s="74"/>
      <c r="H79" s="73"/>
      <c r="L79" s="74"/>
    </row>
    <row r="80" spans="2:12" x14ac:dyDescent="0.3">
      <c r="B80" s="73"/>
      <c r="F80" s="74"/>
      <c r="H80" s="73"/>
      <c r="L80" s="74"/>
    </row>
    <row r="81" spans="2:12" x14ac:dyDescent="0.3">
      <c r="B81" s="73"/>
      <c r="F81" s="74"/>
      <c r="H81" s="73"/>
      <c r="L81" s="74"/>
    </row>
    <row r="82" spans="2:12" x14ac:dyDescent="0.3">
      <c r="B82" s="73"/>
      <c r="F82" s="74"/>
      <c r="H82" s="73"/>
      <c r="L82" s="74"/>
    </row>
    <row r="83" spans="2:12" x14ac:dyDescent="0.3">
      <c r="B83" s="73"/>
      <c r="F83" s="74"/>
      <c r="H83" s="73"/>
      <c r="L83" s="74"/>
    </row>
    <row r="84" spans="2:12" x14ac:dyDescent="0.3">
      <c r="B84" s="73"/>
      <c r="F84" s="74"/>
      <c r="H84" s="73"/>
      <c r="L84" s="74"/>
    </row>
    <row r="85" spans="2:12" x14ac:dyDescent="0.3">
      <c r="B85" s="73"/>
      <c r="F85" s="74"/>
      <c r="H85" s="73"/>
      <c r="L85" s="74"/>
    </row>
    <row r="86" spans="2:12" x14ac:dyDescent="0.3">
      <c r="B86" s="73"/>
      <c r="F86" s="74"/>
      <c r="H86" s="73"/>
      <c r="L86" s="74"/>
    </row>
    <row r="87" spans="2:12" x14ac:dyDescent="0.3">
      <c r="B87" s="73"/>
      <c r="F87" s="74"/>
      <c r="H87" s="73"/>
      <c r="L87" s="74"/>
    </row>
    <row r="88" spans="2:12" x14ac:dyDescent="0.3">
      <c r="B88" s="73"/>
      <c r="F88" s="74"/>
      <c r="H88" s="73"/>
      <c r="L88" s="74"/>
    </row>
    <row r="89" spans="2:12" x14ac:dyDescent="0.3">
      <c r="B89" s="73"/>
      <c r="F89" s="74"/>
      <c r="H89" s="73"/>
      <c r="L89" s="74"/>
    </row>
    <row r="90" spans="2:12" x14ac:dyDescent="0.3">
      <c r="B90" s="73"/>
      <c r="F90" s="74"/>
      <c r="H90" s="73"/>
      <c r="L90" s="74"/>
    </row>
    <row r="91" spans="2:12" x14ac:dyDescent="0.3">
      <c r="B91" s="73"/>
      <c r="F91" s="74"/>
      <c r="H91" s="73"/>
      <c r="L91" s="74"/>
    </row>
    <row r="92" spans="2:12" x14ac:dyDescent="0.3">
      <c r="B92" s="73"/>
      <c r="F92" s="74"/>
      <c r="H92" s="73"/>
      <c r="L92" s="74"/>
    </row>
    <row r="93" spans="2:12" x14ac:dyDescent="0.3">
      <c r="B93" s="73"/>
      <c r="F93" s="74"/>
      <c r="H93" s="73"/>
      <c r="L93" s="74"/>
    </row>
    <row r="94" spans="2:12" x14ac:dyDescent="0.3">
      <c r="B94" s="73"/>
      <c r="F94" s="74"/>
      <c r="H94" s="73"/>
      <c r="L94" s="74"/>
    </row>
    <row r="95" spans="2:12" x14ac:dyDescent="0.3">
      <c r="B95" s="73"/>
      <c r="F95" s="74"/>
      <c r="H95" s="73"/>
      <c r="L95" s="74"/>
    </row>
    <row r="96" spans="2:12" x14ac:dyDescent="0.3">
      <c r="B96" s="73"/>
      <c r="F96" s="74"/>
      <c r="H96" s="73"/>
      <c r="L96" s="74"/>
    </row>
    <row r="97" spans="2:12" x14ac:dyDescent="0.3">
      <c r="B97" s="73"/>
      <c r="F97" s="74"/>
      <c r="H97" s="73"/>
      <c r="L97" s="74"/>
    </row>
    <row r="98" spans="2:12" x14ac:dyDescent="0.3">
      <c r="B98" s="73"/>
      <c r="F98" s="74"/>
      <c r="H98" s="73"/>
      <c r="L98" s="74"/>
    </row>
    <row r="99" spans="2:12" x14ac:dyDescent="0.3">
      <c r="B99" s="73"/>
      <c r="F99" s="74"/>
      <c r="H99" s="73"/>
      <c r="L99" s="74"/>
    </row>
    <row r="100" spans="2:12" x14ac:dyDescent="0.3">
      <c r="B100" s="73"/>
      <c r="F100" s="74"/>
      <c r="H100" s="73"/>
      <c r="L100" s="74"/>
    </row>
    <row r="101" spans="2:12" x14ac:dyDescent="0.3">
      <c r="B101" s="73"/>
      <c r="F101" s="74"/>
      <c r="H101" s="73"/>
      <c r="L101" s="74"/>
    </row>
    <row r="102" spans="2:12" x14ac:dyDescent="0.3">
      <c r="B102" s="73"/>
      <c r="F102" s="74"/>
      <c r="H102" s="73"/>
      <c r="L102" s="74"/>
    </row>
    <row r="103" spans="2:12" x14ac:dyDescent="0.3">
      <c r="B103" s="73"/>
      <c r="F103" s="74"/>
      <c r="H103" s="73"/>
      <c r="L103" s="74"/>
    </row>
    <row r="104" spans="2:12" x14ac:dyDescent="0.3">
      <c r="B104" s="73"/>
      <c r="F104" s="74"/>
      <c r="H104" s="73"/>
      <c r="L104" s="74"/>
    </row>
    <row r="105" spans="2:12" x14ac:dyDescent="0.3">
      <c r="B105" s="73"/>
      <c r="F105" s="74"/>
      <c r="H105" s="73"/>
      <c r="L105" s="74"/>
    </row>
    <row r="106" spans="2:12" x14ac:dyDescent="0.3">
      <c r="B106" s="73"/>
      <c r="F106" s="74"/>
      <c r="H106" s="73"/>
      <c r="L106" s="74"/>
    </row>
    <row r="107" spans="2:12" ht="16.2" thickBot="1" x14ac:dyDescent="0.35">
      <c r="B107" s="75"/>
      <c r="C107" s="76"/>
      <c r="D107" s="76"/>
      <c r="E107" s="76"/>
      <c r="F107" s="77"/>
      <c r="H107" s="75"/>
      <c r="I107" s="76"/>
      <c r="J107" s="76"/>
      <c r="K107" s="76"/>
      <c r="L107" s="77"/>
    </row>
  </sheetData>
  <mergeCells count="16">
    <mergeCell ref="Z5:Z6"/>
    <mergeCell ref="AH5:AI7"/>
    <mergeCell ref="R7:T8"/>
    <mergeCell ref="B4:J4"/>
    <mergeCell ref="B1:J1"/>
    <mergeCell ref="B2:J2"/>
    <mergeCell ref="Q2:AG2"/>
    <mergeCell ref="V3:AB3"/>
    <mergeCell ref="AD3:AG3"/>
    <mergeCell ref="B28:H28"/>
    <mergeCell ref="V12:X13"/>
    <mergeCell ref="R13:T14"/>
    <mergeCell ref="V14:X15"/>
    <mergeCell ref="R15:T16"/>
    <mergeCell ref="V16:X17"/>
    <mergeCell ref="R17:T1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7" ma:contentTypeDescription="Create a new document." ma:contentTypeScope="" ma:versionID="fc3340383e0779f83fb3c99391270c40">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c61ee3ef7f8a38121a7fc1d55fae6c89"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0C1F04-B8AC-4616-A6D2-A2F314F98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2A6C5-21C6-4768-B8B5-B7015FF76620}">
  <ds:schemaRefs>
    <ds:schemaRef ds:uri="288486f9-a0c4-4f1e-b03c-0f534a47a511"/>
    <ds:schemaRef ds:uri="http://purl.org/dc/elements/1.1/"/>
    <ds:schemaRef ds:uri="http://purl.org/dc/terms/"/>
    <ds:schemaRef ds:uri="http://www.w3.org/XML/1998/namespace"/>
    <ds:schemaRef ds:uri="a1a10eef-9c42-4a44-8ef1-8d0198e5cb1a"/>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CDA5BD9-00A2-491A-BB38-A71EE42D56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Emma Sharp</cp:lastModifiedBy>
  <cp:revision/>
  <dcterms:created xsi:type="dcterms:W3CDTF">2022-10-23T06:04:05Z</dcterms:created>
  <dcterms:modified xsi:type="dcterms:W3CDTF">2023-11-10T10:49:56Z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