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vents\General\Sustainability\Congress carbon footprint data\"/>
    </mc:Choice>
  </mc:AlternateContent>
  <xr:revisionPtr revIDLastSave="0" documentId="13_ncr:1_{124B77C8-9797-44D8-BFC2-10D2348EE1F2}" xr6:coauthVersionLast="47" xr6:coauthVersionMax="47" xr10:uidLastSave="{00000000-0000-0000-0000-000000000000}"/>
  <bookViews>
    <workbookView xWindow="-45" yWindow="-16320" windowWidth="29040" windowHeight="15840" xr2:uid="{990DE61F-4A08-46F9-8C65-701D985A766A}"/>
  </bookViews>
  <sheets>
    <sheet name="Team travel" sheetId="3" r:id="rId1"/>
    <sheet name="Delegate numbers" sheetId="1" r:id="rId2"/>
    <sheet name="Meeting Room allocation" sheetId="4" r:id="rId3"/>
    <sheet name="Exhibition footprint" sheetId="6" r:id="rId4"/>
  </sheets>
  <externalReferences>
    <externalReference r:id="rId5"/>
    <externalReference r:id="rId6"/>
  </externalReferences>
  <definedNames>
    <definedName name="_xlnm._FilterDatabase" localSheetId="2" hidden="1">'Meeting Room allocation'!$A$1:$F$77</definedName>
    <definedName name="_xlnm._FilterDatabase" localSheetId="0" hidden="1">'Team travel'!$A$2:$D$16</definedName>
    <definedName name="_Toc468107831" localSheetId="1">'Delegate numbers'!#REF!</definedName>
    <definedName name="ColumnTitle1">[1]!Project1[[#Headers],[% complete]]</definedName>
    <definedName name="ColumnTitle2">#REF!</definedName>
    <definedName name="ColumnTitle3">#REF!</definedName>
    <definedName name="OLE_LINK1" localSheetId="2">'Meeting Room allocation'!$A$1</definedName>
    <definedName name="_xlnm.Print_Area" localSheetId="2">'Meeting Room allocation'!$A$1:$F$77</definedName>
    <definedName name="_xlnm.Print_Titles" localSheetId="2">'Meeting Room allocation'!$1:$1</definedName>
    <definedName name="RowTitleRegion1..D4">'[1]Actions 2018'!#REF!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3" l="1"/>
  <c r="E10" i="6"/>
  <c r="C2" i="6"/>
  <c r="E2" i="6" s="1"/>
  <c r="C4" i="6"/>
  <c r="E4" i="6" s="1"/>
  <c r="C3" i="6"/>
  <c r="E3" i="6" s="1"/>
  <c r="C9" i="6"/>
  <c r="E9" i="6" s="1"/>
  <c r="C8" i="6"/>
  <c r="E8" i="6" s="1"/>
  <c r="C7" i="6"/>
  <c r="E7" i="6" s="1"/>
  <c r="C6" i="6"/>
  <c r="E6" i="6" s="1"/>
  <c r="C5" i="6"/>
  <c r="E5" i="6" s="1"/>
  <c r="A16" i="3" l="1"/>
  <c r="K31" i="1"/>
  <c r="J31" i="1"/>
  <c r="I31" i="1"/>
  <c r="H31" i="1"/>
  <c r="G31" i="1"/>
  <c r="E31" i="1"/>
  <c r="D31" i="1"/>
  <c r="G30" i="1" l="1"/>
  <c r="G32" i="1"/>
  <c r="G33" i="1"/>
  <c r="D24" i="1"/>
  <c r="D28" i="1" s="1"/>
  <c r="K24" i="1"/>
  <c r="K28" i="1" s="1"/>
  <c r="J24" i="1"/>
  <c r="J28" i="1" s="1"/>
  <c r="I24" i="1"/>
  <c r="I28" i="1" s="1"/>
  <c r="H24" i="1"/>
  <c r="H28" i="1" s="1"/>
  <c r="F24" i="1"/>
  <c r="F28" i="1" s="1"/>
  <c r="E24" i="1"/>
  <c r="E33" i="1" s="1"/>
  <c r="D30" i="1" l="1"/>
  <c r="J30" i="1"/>
  <c r="F32" i="1"/>
  <c r="H33" i="1"/>
  <c r="I30" i="1"/>
  <c r="F33" i="1"/>
  <c r="H30" i="1"/>
  <c r="J32" i="1"/>
  <c r="F30" i="1"/>
  <c r="K33" i="1"/>
  <c r="I32" i="1"/>
  <c r="D33" i="1"/>
  <c r="K32" i="1"/>
  <c r="J33" i="1"/>
  <c r="H32" i="1"/>
  <c r="F31" i="1"/>
  <c r="D32" i="1"/>
  <c r="I33" i="1"/>
  <c r="K30" i="1"/>
  <c r="E30" i="1"/>
  <c r="E28" i="1"/>
  <c r="E32" i="1"/>
</calcChain>
</file>

<file path=xl/sharedStrings.xml><?xml version="1.0" encoding="utf-8"?>
<sst xmlns="http://schemas.openxmlformats.org/spreadsheetml/2006/main" count="385" uniqueCount="216">
  <si>
    <t>Manchester 2022</t>
  </si>
  <si>
    <t>Dublin 2019</t>
  </si>
  <si>
    <t>Las Vegas 2018</t>
  </si>
  <si>
    <t>Cannes 2017</t>
  </si>
  <si>
    <t>Berlin 2016</t>
  </si>
  <si>
    <t>Atlanta
2015</t>
  </si>
  <si>
    <t>United Kingdom</t>
  </si>
  <si>
    <t>Norway</t>
  </si>
  <si>
    <t>Finland</t>
  </si>
  <si>
    <t>Denmark</t>
  </si>
  <si>
    <r>
      <t>Other</t>
    </r>
    <r>
      <rPr>
        <b/>
        <i/>
        <vertAlign val="superscript"/>
        <sz val="10"/>
        <color theme="1"/>
        <rFont val="Calibri"/>
        <family val="2"/>
        <scheme val="minor"/>
      </rPr>
      <t>1</t>
    </r>
  </si>
  <si>
    <t>Sweden</t>
  </si>
  <si>
    <t>Canada</t>
  </si>
  <si>
    <t>United States</t>
  </si>
  <si>
    <r>
      <t>Africa</t>
    </r>
    <r>
      <rPr>
        <sz val="10"/>
        <color rgb="FF000000"/>
        <rFont val="Calibri"/>
        <family val="2"/>
      </rPr>
      <t>³</t>
    </r>
    <r>
      <rPr>
        <sz val="10"/>
        <color rgb="FF000000"/>
        <rFont val="Calibri"/>
        <family val="2"/>
        <scheme val="minor"/>
      </rPr>
      <t xml:space="preserve"> </t>
    </r>
  </si>
  <si>
    <t>Middle East (UAE, Oman, Qatar, Saudi Arabia, Pakistan, Yemen)</t>
  </si>
  <si>
    <t>UK</t>
  </si>
  <si>
    <r>
      <t>Far East</t>
    </r>
    <r>
      <rPr>
        <sz val="10"/>
        <color rgb="FF000000"/>
        <rFont val="Courier New"/>
        <family val="3"/>
      </rPr>
      <t>²</t>
    </r>
  </si>
  <si>
    <t>Europe</t>
  </si>
  <si>
    <t>Ireland</t>
  </si>
  <si>
    <t>North America</t>
  </si>
  <si>
    <t>Australasia (Australia, New Zealand)</t>
  </si>
  <si>
    <t>ROW</t>
  </si>
  <si>
    <t>India</t>
  </si>
  <si>
    <t xml:space="preserve">Italy </t>
  </si>
  <si>
    <t>Spain</t>
  </si>
  <si>
    <t xml:space="preserve">Brazil </t>
  </si>
  <si>
    <t>Grand Total</t>
  </si>
  <si>
    <t>Notes</t>
  </si>
  <si>
    <t>1 Other: Bulgaria, Czech Republic, Dominican Republic, Estonia, Faroe Islands, Greece, Hungary, Latvia, Liechtenstein, Poland, Portugal, Romania, Argentina, Ukraine, Turkey</t>
  </si>
  <si>
    <t>2 Far East: Singapore, China, Japan,Hong Kong,  South Korea, Malaysia, Philippines, Indonesia</t>
  </si>
  <si>
    <t>3 Africa: South Africa, Nigeria, Zambia</t>
  </si>
  <si>
    <t>Austria, Germany, Switzerland (German speaking)</t>
  </si>
  <si>
    <t>Benelux (Netherlands, Belgium, Luxembourg)</t>
  </si>
  <si>
    <t>France, Belgium, Switzerland (French speaking)</t>
  </si>
  <si>
    <t>ISF team</t>
  </si>
  <si>
    <t>Keynote speakers</t>
  </si>
  <si>
    <t>Total Delegates</t>
  </si>
  <si>
    <t>Rotterdam 2023</t>
  </si>
  <si>
    <t>Region</t>
  </si>
  <si>
    <t>Sponsors</t>
  </si>
  <si>
    <r>
      <t>Orlando 2024</t>
    </r>
    <r>
      <rPr>
        <b/>
        <sz val="10"/>
        <color rgb="FF000000"/>
        <rFont val="Calibri"/>
        <family val="2"/>
      </rPr>
      <t>⁴</t>
    </r>
  </si>
  <si>
    <t>4 Predicted attendance by region</t>
  </si>
  <si>
    <t>Gatwick</t>
  </si>
  <si>
    <t>Heathrow</t>
  </si>
  <si>
    <t>Munich</t>
  </si>
  <si>
    <t>Flight class</t>
  </si>
  <si>
    <t>Premium economy</t>
  </si>
  <si>
    <t>Business</t>
  </si>
  <si>
    <t>BA</t>
  </si>
  <si>
    <t>Virgin</t>
  </si>
  <si>
    <t>Number</t>
  </si>
  <si>
    <t>Jo'burg via Heathrow</t>
  </si>
  <si>
    <t>Vancouver</t>
  </si>
  <si>
    <t>New York</t>
  </si>
  <si>
    <t>Premium economy outbound, business return</t>
  </si>
  <si>
    <t>Faro via Heathrow</t>
  </si>
  <si>
    <t>Premium economy for long haul</t>
  </si>
  <si>
    <t>Glasgow via Gatwick</t>
  </si>
  <si>
    <t>Premium economy outbound, business return for long haul</t>
  </si>
  <si>
    <t>Schipol</t>
  </si>
  <si>
    <t>Airport of origin</t>
  </si>
  <si>
    <t>Airline if known</t>
  </si>
  <si>
    <t>Sydney</t>
  </si>
  <si>
    <t>Start Date</t>
  </si>
  <si>
    <t>End Date</t>
  </si>
  <si>
    <t>Use</t>
  </si>
  <si>
    <t>Layout</t>
  </si>
  <si>
    <t>AV required</t>
  </si>
  <si>
    <t>Audio recording / Livestream</t>
  </si>
  <si>
    <t>Gatlin Foyer Registration desk</t>
  </si>
  <si>
    <t>Saturday 9</t>
  </si>
  <si>
    <t>Tuesday 12</t>
  </si>
  <si>
    <t>n/a</t>
  </si>
  <si>
    <t>N/A</t>
  </si>
  <si>
    <t>Gatlin B</t>
  </si>
  <si>
    <t>Plenary / Keynote Sessions</t>
  </si>
  <si>
    <t>Ultrawide screen
Comfort monitor
Cue Light with laser pointer
Draping and lighting / décor options
3 Lapel mics
2 Walkie Talkies for our staff to communicate with Crew
Cameras, lighting and associated equipment for livestream</t>
  </si>
  <si>
    <t>Yes</t>
  </si>
  <si>
    <t>Gatlin C</t>
  </si>
  <si>
    <t>Exhibition</t>
  </si>
  <si>
    <t>Mic for main sponsor stand
Sound for background music for the welcome receptions on 23 Oct (5pm to 7pm) and 25 Oct (7pm to 7.30pm)</t>
  </si>
  <si>
    <t>Welcome drinks 5.30 - 7pm</t>
  </si>
  <si>
    <t xml:space="preserve">Monday 11
</t>
  </si>
  <si>
    <t>Drinks reception 7pm - 7.30pm</t>
  </si>
  <si>
    <t>Gatlin D</t>
  </si>
  <si>
    <t>Main Breakfast and Lunch</t>
  </si>
  <si>
    <t>Breakfast timings (7am to 8.45am)
Lunch timing timings (12.15 - 1.30pm)</t>
  </si>
  <si>
    <t>Gala dinner 8pm - 11.30pm</t>
  </si>
  <si>
    <t>Staging TBC
Dance Floor 
Drape
Lighting</t>
  </si>
  <si>
    <t>Gatlin Storage</t>
  </si>
  <si>
    <t>Friday 8</t>
  </si>
  <si>
    <t>Offices behind registration Gatlin 1 and Gatlin 2</t>
  </si>
  <si>
    <t>Gatlin Registration # 1</t>
  </si>
  <si>
    <t>Registration</t>
  </si>
  <si>
    <t>Gatlin Registration # 2</t>
  </si>
  <si>
    <t>Lake Toho</t>
  </si>
  <si>
    <t>Thursday 7</t>
  </si>
  <si>
    <t>Global team office</t>
  </si>
  <si>
    <t xml:space="preserve">Cabaret
20 pax
</t>
  </si>
  <si>
    <t>Friday 8am</t>
  </si>
  <si>
    <t>Saturday 1pm</t>
  </si>
  <si>
    <t>Council Meeting</t>
  </si>
  <si>
    <t>Screen and projector</t>
  </si>
  <si>
    <t>Saturday 1 pm</t>
  </si>
  <si>
    <t>Saturday 9 pm</t>
  </si>
  <si>
    <t>Sales Meeting 2pm - 5pm</t>
  </si>
  <si>
    <t>Hospitality Suite First floor - room number TBC</t>
  </si>
  <si>
    <t>Friday 8 pm</t>
  </si>
  <si>
    <t>Council meeting breakout room 1</t>
  </si>
  <si>
    <t xml:space="preserve">Boardroom 
5-10 pax
</t>
  </si>
  <si>
    <t>Hospitality Suite First floor  - room number TBC</t>
  </si>
  <si>
    <t xml:space="preserve">Saturday 9 </t>
  </si>
  <si>
    <t>Council meeting breakout room 2</t>
  </si>
  <si>
    <t>Council meeting breakout room 3</t>
  </si>
  <si>
    <t>Hospitality Suite  - room number TBC</t>
  </si>
  <si>
    <t>Available</t>
  </si>
  <si>
    <t>Available from 1pm to 6pm</t>
  </si>
  <si>
    <t>Hospitality suite - room number TBC</t>
  </si>
  <si>
    <t>Tuesday 12 pm</t>
  </si>
  <si>
    <t>Wednesday 13 am</t>
  </si>
  <si>
    <t xml:space="preserve">Board Meeting
</t>
  </si>
  <si>
    <t xml:space="preserve">Boardroom for 10
</t>
  </si>
  <si>
    <t>Sandlake</t>
  </si>
  <si>
    <t xml:space="preserve">Wednesday 13 </t>
  </si>
  <si>
    <t>Thursday 7 
3pm</t>
  </si>
  <si>
    <t>Thursday 14 11am</t>
  </si>
  <si>
    <t xml:space="preserve">Global Team Office/ Relaxation
</t>
  </si>
  <si>
    <t>Conway Room</t>
  </si>
  <si>
    <t>Friday 9</t>
  </si>
  <si>
    <t xml:space="preserve">Global Team Office </t>
  </si>
  <si>
    <t>2-3 desk pods to seat 50,  one wall with tables along</t>
  </si>
  <si>
    <t>Gatlin A1</t>
  </si>
  <si>
    <t>Saturday Sessions 1</t>
  </si>
  <si>
    <t xml:space="preserve">Cabaret to max capacity
Approx 100 pax
</t>
  </si>
  <si>
    <t xml:space="preserve">Projector, screen, sound
2 x lapel mics
1 x handheld
</t>
  </si>
  <si>
    <t>No recording</t>
  </si>
  <si>
    <t>Sunday 10</t>
  </si>
  <si>
    <t xml:space="preserve">Tuesday 12
</t>
  </si>
  <si>
    <t>Breakout session 1</t>
  </si>
  <si>
    <t>Theatre for 250</t>
  </si>
  <si>
    <t>As above</t>
  </si>
  <si>
    <t>Gatlin A2</t>
  </si>
  <si>
    <t>Saturday Sessions 2</t>
  </si>
  <si>
    <t>Test</t>
  </si>
  <si>
    <t>Breakout session 2</t>
  </si>
  <si>
    <t>Session record, no broadcast</t>
  </si>
  <si>
    <t>Gatlin A3</t>
  </si>
  <si>
    <t>Saturday Sessions 3</t>
  </si>
  <si>
    <t>Breakout session 3</t>
  </si>
  <si>
    <t>Live broadcast and recording</t>
  </si>
  <si>
    <t>Gatlin A4</t>
  </si>
  <si>
    <t>Saturday Sessions 4</t>
  </si>
  <si>
    <t>Breakout session 4</t>
  </si>
  <si>
    <t>Panzacola F1/2</t>
  </si>
  <si>
    <t>Breakout Session 5</t>
  </si>
  <si>
    <t>Cabaret 200 pax</t>
  </si>
  <si>
    <t xml:space="preserve">Projector, screen, sound
2 x lapel mics
2 x handheld
</t>
  </si>
  <si>
    <t>None</t>
  </si>
  <si>
    <t>Panzacola F3/4</t>
  </si>
  <si>
    <t>Breakout Session 6</t>
  </si>
  <si>
    <t>Gatlin E1</t>
  </si>
  <si>
    <t>Diamond sponsor room</t>
  </si>
  <si>
    <t xml:space="preserve">None
</t>
  </si>
  <si>
    <t>Gatlin E2</t>
  </si>
  <si>
    <t>Speaker room</t>
  </si>
  <si>
    <t>Cabaret, add sofa</t>
  </si>
  <si>
    <t>Gatlin E3</t>
  </si>
  <si>
    <t>Boardroom</t>
  </si>
  <si>
    <t>Cabaret up to 100</t>
  </si>
  <si>
    <t>Gatlin E4</t>
  </si>
  <si>
    <t>Gatlin E5</t>
  </si>
  <si>
    <t>St John's 22</t>
  </si>
  <si>
    <t xml:space="preserve">Thursday 14 4pm
</t>
  </si>
  <si>
    <t>Pre-sales meetings</t>
  </si>
  <si>
    <t>Tuesday 5pm</t>
  </si>
  <si>
    <t>Chapter Meeting 1.30pm - 4.30pm</t>
  </si>
  <si>
    <t>St John's 23</t>
  </si>
  <si>
    <t xml:space="preserve">Wednesday 13
</t>
  </si>
  <si>
    <t>Green room &amp; make up</t>
  </si>
  <si>
    <t>Comfortable seating</t>
  </si>
  <si>
    <t>St John's 24</t>
  </si>
  <si>
    <t>Production room</t>
  </si>
  <si>
    <t>St John's 25</t>
  </si>
  <si>
    <t>Studio</t>
  </si>
  <si>
    <t>Record</t>
  </si>
  <si>
    <t>St John's 26</t>
  </si>
  <si>
    <t>Beings room</t>
  </si>
  <si>
    <t>10 pax</t>
  </si>
  <si>
    <t>Theatre
800 pax</t>
  </si>
  <si>
    <t>Banquet
700 pax</t>
  </si>
  <si>
    <t xml:space="preserve">Registration desk in front of Gatlin A.  </t>
  </si>
  <si>
    <t>Allocated for Board lunch TBC</t>
  </si>
  <si>
    <t>Footprint</t>
  </si>
  <si>
    <t>Area sq m</t>
  </si>
  <si>
    <t>Gold plus</t>
  </si>
  <si>
    <t>4.5x 4.5</t>
  </si>
  <si>
    <t>Gold</t>
  </si>
  <si>
    <t>4.5 x 3</t>
  </si>
  <si>
    <t>Silver plus</t>
  </si>
  <si>
    <t>3 x 3</t>
  </si>
  <si>
    <t>Silver</t>
  </si>
  <si>
    <t>3 x 2</t>
  </si>
  <si>
    <t>Bronze</t>
  </si>
  <si>
    <t>Stand type</t>
  </si>
  <si>
    <t>Diamond</t>
  </si>
  <si>
    <t>4.5 x 9</t>
  </si>
  <si>
    <t>Platinum</t>
  </si>
  <si>
    <t>4.5 x 6</t>
  </si>
  <si>
    <t>ISF stand</t>
  </si>
  <si>
    <t>Total footprint sq m</t>
  </si>
  <si>
    <t>Travel to event</t>
  </si>
  <si>
    <t>Site visits</t>
  </si>
  <si>
    <t>Toronto</t>
  </si>
  <si>
    <t>Economy</t>
  </si>
  <si>
    <t>This is based on sales target rather than actual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</si>
</sst>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_-[$€-2]\ * #,##0_-;\-[$€-2]\ * #,##0_-;_-[$€-2]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Helvetica Neue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6F2F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6D7096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Protection="0">
      <alignment vertical="top"/>
    </xf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2" borderId="0" xfId="2" applyFill="1">
      <alignment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vertical="center"/>
    </xf>
    <xf numFmtId="1" fontId="4" fillId="0" borderId="2" xfId="1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9" fontId="0" fillId="0" borderId="0" xfId="0" applyNumberFormat="1" applyAlignment="1">
      <alignment horizontal="left"/>
    </xf>
    <xf numFmtId="0" fontId="3" fillId="4" borderId="5" xfId="0" applyFont="1" applyFill="1" applyBorder="1" applyAlignment="1">
      <alignment vertical="center"/>
    </xf>
    <xf numFmtId="1" fontId="3" fillId="4" borderId="5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/>
    </xf>
    <xf numFmtId="1" fontId="3" fillId="4" borderId="7" xfId="0" applyNumberFormat="1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vertical="center"/>
    </xf>
    <xf numFmtId="9" fontId="4" fillId="0" borderId="3" xfId="1" applyFont="1" applyBorder="1" applyAlignment="1">
      <alignment horizontal="left" vertical="center"/>
    </xf>
    <xf numFmtId="9" fontId="4" fillId="0" borderId="0" xfId="1" applyFont="1" applyBorder="1" applyAlignment="1">
      <alignment horizontal="left" vertical="center"/>
    </xf>
    <xf numFmtId="0" fontId="15" fillId="6" borderId="8" xfId="0" applyFont="1" applyFill="1" applyBorder="1" applyAlignment="1">
      <alignment vertical="top" wrapText="1"/>
    </xf>
    <xf numFmtId="0" fontId="16" fillId="6" borderId="8" xfId="0" applyFont="1" applyFill="1" applyBorder="1" applyAlignment="1">
      <alignment vertical="top" wrapText="1"/>
    </xf>
    <xf numFmtId="0" fontId="15" fillId="6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vertical="center" wrapText="1"/>
    </xf>
    <xf numFmtId="0" fontId="16" fillId="6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6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0" fillId="6" borderId="0" xfId="0" applyFill="1" applyAlignment="1">
      <alignment vertical="center"/>
    </xf>
    <xf numFmtId="0" fontId="16" fillId="6" borderId="8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3" fillId="8" borderId="12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left" vertical="top" wrapText="1"/>
    </xf>
    <xf numFmtId="0" fontId="13" fillId="8" borderId="14" xfId="0" applyFont="1" applyFill="1" applyBorder="1" applyAlignment="1">
      <alignment horizontal="left" vertical="top" wrapText="1"/>
    </xf>
    <xf numFmtId="0" fontId="13" fillId="8" borderId="8" xfId="0" applyFont="1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6" fillId="6" borderId="8" xfId="0" applyFont="1" applyFill="1" applyBorder="1" applyAlignment="1">
      <alignment horizontal="left" vertical="top" wrapText="1"/>
    </xf>
    <xf numFmtId="0" fontId="15" fillId="0" borderId="8" xfId="0" applyFont="1" applyBorder="1" applyAlignment="1">
      <alignment vertical="top" wrapText="1"/>
    </xf>
    <xf numFmtId="0" fontId="16" fillId="0" borderId="8" xfId="0" applyFont="1" applyBorder="1" applyAlignment="1">
      <alignment horizontal="left" vertical="top" wrapText="1"/>
    </xf>
    <xf numFmtId="0" fontId="18" fillId="0" borderId="8" xfId="0" applyFont="1" applyBorder="1" applyAlignment="1">
      <alignment vertical="top" wrapText="1"/>
    </xf>
    <xf numFmtId="164" fontId="16" fillId="0" borderId="12" xfId="0" applyNumberFormat="1" applyFont="1" applyBorder="1" applyAlignment="1">
      <alignment vertical="top" wrapText="1"/>
    </xf>
    <xf numFmtId="0" fontId="13" fillId="8" borderId="12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vertical="top" wrapText="1"/>
    </xf>
    <xf numFmtId="0" fontId="13" fillId="8" borderId="14" xfId="0" applyFont="1" applyFill="1" applyBorder="1" applyAlignment="1">
      <alignment horizontal="left" vertical="top" wrapText="1"/>
    </xf>
    <xf numFmtId="0" fontId="15" fillId="6" borderId="15" xfId="0" applyFont="1" applyFill="1" applyBorder="1" applyAlignment="1">
      <alignment vertical="top" wrapText="1"/>
    </xf>
    <xf numFmtId="0" fontId="0" fillId="6" borderId="15" xfId="0" applyFill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5" fillId="6" borderId="11" xfId="0" applyFont="1" applyFill="1" applyBorder="1" applyAlignment="1">
      <alignment vertical="top" wrapText="1"/>
    </xf>
    <xf numFmtId="0" fontId="18" fillId="6" borderId="15" xfId="0" applyFont="1" applyFill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4" fillId="6" borderId="8" xfId="0" applyFont="1" applyFill="1" applyBorder="1" applyAlignment="1">
      <alignment vertical="top" wrapText="1"/>
    </xf>
    <xf numFmtId="0" fontId="16" fillId="6" borderId="15" xfId="0" applyFont="1" applyFill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" fontId="1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15" fillId="0" borderId="0" xfId="0" applyNumberFormat="1" applyFont="1" applyAlignment="1">
      <alignment vertical="center"/>
    </xf>
    <xf numFmtId="1" fontId="0" fillId="0" borderId="0" xfId="0" applyNumberForma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5" fillId="6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</cellXfs>
  <cellStyles count="3">
    <cellStyle name="Normal" xfId="0" builtinId="0"/>
    <cellStyle name="Normal 2" xfId="2" xr:uid="{5F599C09-DDA5-4E1D-93FE-30D79C9C468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101232</xdr:colOff>
      <xdr:row>0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685BB80-6E38-4561-A2B6-78BEB54659DB}"/>
            </a:ext>
          </a:extLst>
        </xdr:cNvPr>
        <xdr:cNvSpPr txBox="1"/>
      </xdr:nvSpPr>
      <xdr:spPr>
        <a:xfrm>
          <a:off x="320307" y="1239537"/>
          <a:ext cx="6328143" cy="66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2600" b="0">
              <a:solidFill>
                <a:schemeClr val="bg1"/>
              </a:solidFill>
              <a:effectLst/>
              <a:latin typeface="Calibri Light" panose="020F0302020204030204" pitchFamily="34" charset="0"/>
              <a:ea typeface="+mn-ea"/>
              <a:cs typeface="+mn-cs"/>
            </a:rPr>
            <a:t>ANNUAL ATTENDEE NUMBERS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2600" b="0">
            <a:solidFill>
              <a:schemeClr val="bg1"/>
            </a:solidFill>
            <a:effectLst/>
            <a:latin typeface="Calibri Light" panose="020F0302020204030204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endParaRPr lang="en-GB" sz="12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sfemail-my.sharepoint.com/Congress/2018%20-%20Las%20Vegas/Project%20Management/Congress%20Team%20Action%20List%202018%20v5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Events\Congress\2024%20-%20Orlando\Rosen\Meeting%20space\Rosen%20Meeting%20Space%20Overview%20v5.0.xlsx" TargetMode="External"/><Relationship Id="rId1" Type="http://schemas.openxmlformats.org/officeDocument/2006/relationships/externalLinkPath" Target="/Events/Congress/2024%20-%20Orlando/Rosen/Meeting%20space/Rosen%20Meeting%20Space%20Overview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ons 2018"/>
      <sheetName val="Waiting on"/>
      <sheetName val="Working notes"/>
      <sheetName val="Congress Team Action List 2018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eting Rooms by room"/>
      <sheetName val="Meeting Rooms by day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8444-8710-4187-8F58-CC5439CF821E}">
  <sheetPr>
    <pageSetUpPr fitToPage="1"/>
  </sheetPr>
  <dimension ref="A1:AR35"/>
  <sheetViews>
    <sheetView tabSelected="1" workbookViewId="0">
      <selection activeCell="J8" sqref="J8"/>
    </sheetView>
  </sheetViews>
  <sheetFormatPr defaultRowHeight="15"/>
  <cols>
    <col min="1" max="1" width="14.5703125" style="51" customWidth="1"/>
    <col min="2" max="2" width="28.7109375" style="49" customWidth="1"/>
    <col min="3" max="3" width="31" style="41" customWidth="1"/>
    <col min="4" max="4" width="16.140625" style="41" customWidth="1"/>
    <col min="5" max="16384" width="9.140625" style="41"/>
  </cols>
  <sheetData>
    <row r="1" spans="1:44">
      <c r="A1" s="93" t="s">
        <v>211</v>
      </c>
    </row>
    <row r="2" spans="1:44" ht="28.5" customHeight="1">
      <c r="A2" s="37" t="s">
        <v>51</v>
      </c>
      <c r="B2" s="38" t="s">
        <v>61</v>
      </c>
      <c r="C2" s="39" t="s">
        <v>46</v>
      </c>
      <c r="D2" s="40" t="s">
        <v>62</v>
      </c>
    </row>
    <row r="3" spans="1:44" ht="28.5" customHeight="1">
      <c r="A3" s="42">
        <v>29</v>
      </c>
      <c r="B3" s="43" t="s">
        <v>43</v>
      </c>
      <c r="C3" s="44" t="s">
        <v>47</v>
      </c>
      <c r="D3" s="45" t="s">
        <v>49</v>
      </c>
    </row>
    <row r="4" spans="1:44" ht="28.5" customHeight="1">
      <c r="A4" s="42">
        <v>2</v>
      </c>
      <c r="B4" s="43" t="s">
        <v>43</v>
      </c>
      <c r="C4" s="44" t="s">
        <v>48</v>
      </c>
      <c r="D4" s="45" t="s">
        <v>49</v>
      </c>
    </row>
    <row r="5" spans="1:44" ht="28.5" customHeight="1">
      <c r="A5" s="42">
        <v>1</v>
      </c>
      <c r="B5" s="43" t="s">
        <v>43</v>
      </c>
      <c r="C5" s="43" t="s">
        <v>55</v>
      </c>
      <c r="D5" s="45" t="s">
        <v>49</v>
      </c>
    </row>
    <row r="6" spans="1:44" ht="28.5" customHeight="1">
      <c r="A6" s="42">
        <v>1</v>
      </c>
      <c r="B6" s="43" t="s">
        <v>58</v>
      </c>
      <c r="C6" s="43" t="s">
        <v>59</v>
      </c>
      <c r="D6" s="45" t="s">
        <v>49</v>
      </c>
    </row>
    <row r="7" spans="1:44" ht="28.5" customHeight="1">
      <c r="A7" s="42">
        <v>26</v>
      </c>
      <c r="B7" s="43" t="s">
        <v>44</v>
      </c>
      <c r="C7" s="44" t="s">
        <v>47</v>
      </c>
      <c r="D7" s="45" t="s">
        <v>50</v>
      </c>
    </row>
    <row r="8" spans="1:44" ht="28.5" customHeight="1">
      <c r="A8" s="42">
        <v>4</v>
      </c>
      <c r="B8" s="43" t="s">
        <v>44</v>
      </c>
      <c r="C8" s="44" t="s">
        <v>48</v>
      </c>
      <c r="D8" s="45" t="s">
        <v>50</v>
      </c>
    </row>
    <row r="9" spans="1:44" ht="28.5" customHeight="1">
      <c r="A9" s="42">
        <v>2</v>
      </c>
      <c r="B9" s="43" t="s">
        <v>52</v>
      </c>
      <c r="C9" s="44" t="s">
        <v>47</v>
      </c>
      <c r="D9" s="45"/>
    </row>
    <row r="10" spans="1:44" ht="28.5" customHeight="1">
      <c r="A10" s="42">
        <v>1</v>
      </c>
      <c r="B10" s="43" t="s">
        <v>45</v>
      </c>
      <c r="C10" s="44" t="s">
        <v>47</v>
      </c>
      <c r="D10" s="45"/>
    </row>
    <row r="11" spans="1:44" ht="28.5" customHeight="1">
      <c r="A11" s="42">
        <v>1</v>
      </c>
      <c r="B11" s="44" t="s">
        <v>53</v>
      </c>
      <c r="C11" s="44" t="s">
        <v>47</v>
      </c>
      <c r="D11" s="45"/>
    </row>
    <row r="12" spans="1:44" s="49" customFormat="1">
      <c r="A12" s="46">
        <v>3</v>
      </c>
      <c r="B12" s="47" t="s">
        <v>54</v>
      </c>
      <c r="C12" s="44" t="s">
        <v>47</v>
      </c>
      <c r="D12" s="4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</row>
    <row r="13" spans="1:44" s="49" customFormat="1">
      <c r="A13" s="50">
        <v>2</v>
      </c>
      <c r="B13" s="44" t="s">
        <v>56</v>
      </c>
      <c r="C13" s="44" t="s">
        <v>57</v>
      </c>
      <c r="D13" s="44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</row>
    <row r="14" spans="1:44" s="49" customFormat="1">
      <c r="A14" s="42">
        <v>3</v>
      </c>
      <c r="B14" s="44" t="s">
        <v>60</v>
      </c>
      <c r="C14" s="44" t="s">
        <v>47</v>
      </c>
      <c r="D14" s="44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s="49" customFormat="1">
      <c r="A15" s="42">
        <v>1</v>
      </c>
      <c r="B15" s="44" t="s">
        <v>63</v>
      </c>
      <c r="C15" s="44" t="s">
        <v>48</v>
      </c>
      <c r="D15" s="44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</row>
    <row r="16" spans="1:44" s="49" customFormat="1">
      <c r="A16" s="52">
        <f>SUM(A3:A15)</f>
        <v>76</v>
      </c>
      <c r="B16" s="44"/>
      <c r="C16" s="44"/>
      <c r="D16" s="44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</row>
    <row r="17" spans="1:44">
      <c r="A17" s="41"/>
      <c r="B17" s="41"/>
    </row>
    <row r="18" spans="1:44">
      <c r="A18" s="84" t="s">
        <v>212</v>
      </c>
      <c r="B18" s="41"/>
    </row>
    <row r="19" spans="1:44">
      <c r="A19" s="37" t="s">
        <v>51</v>
      </c>
      <c r="B19" s="38" t="s">
        <v>61</v>
      </c>
      <c r="C19" s="39" t="s">
        <v>46</v>
      </c>
      <c r="D19" s="40" t="s">
        <v>62</v>
      </c>
    </row>
    <row r="20" spans="1:44" ht="30">
      <c r="A20" s="42">
        <v>2</v>
      </c>
      <c r="B20" s="43" t="s">
        <v>43</v>
      </c>
      <c r="C20" s="43" t="s">
        <v>47</v>
      </c>
      <c r="D20" s="45" t="s">
        <v>49</v>
      </c>
    </row>
    <row r="21" spans="1:44" ht="30">
      <c r="A21" s="42">
        <v>1</v>
      </c>
      <c r="B21" s="43" t="s">
        <v>43</v>
      </c>
      <c r="C21" s="43" t="s">
        <v>55</v>
      </c>
      <c r="D21" s="45" t="s">
        <v>49</v>
      </c>
    </row>
    <row r="22" spans="1:44" ht="30">
      <c r="A22" s="42">
        <v>1</v>
      </c>
      <c r="B22" s="43" t="s">
        <v>58</v>
      </c>
      <c r="C22" s="43" t="s">
        <v>47</v>
      </c>
      <c r="D22" s="45" t="s">
        <v>49</v>
      </c>
    </row>
    <row r="23" spans="1:44" ht="28.5" customHeight="1">
      <c r="A23" s="42">
        <v>2</v>
      </c>
      <c r="B23" s="43" t="s">
        <v>44</v>
      </c>
      <c r="C23" s="44" t="s">
        <v>47</v>
      </c>
      <c r="D23" s="45" t="s">
        <v>50</v>
      </c>
    </row>
    <row r="24" spans="1:44" ht="28.5" customHeight="1">
      <c r="A24" s="42">
        <v>1</v>
      </c>
      <c r="B24" s="43" t="s">
        <v>44</v>
      </c>
      <c r="C24" s="43" t="s">
        <v>55</v>
      </c>
      <c r="D24" s="45" t="s">
        <v>50</v>
      </c>
    </row>
    <row r="25" spans="1:44" ht="28.5" customHeight="1">
      <c r="A25" s="42">
        <v>1</v>
      </c>
      <c r="B25" s="44" t="s">
        <v>53</v>
      </c>
      <c r="C25" s="44" t="s">
        <v>47</v>
      </c>
      <c r="D25" s="45"/>
    </row>
    <row r="26" spans="1:44" ht="28.5" customHeight="1">
      <c r="A26" s="42">
        <v>1</v>
      </c>
      <c r="B26" s="44" t="s">
        <v>213</v>
      </c>
      <c r="C26" s="44" t="s">
        <v>214</v>
      </c>
      <c r="D26" s="45"/>
    </row>
    <row r="27" spans="1:44" s="49" customFormat="1">
      <c r="A27" s="52">
        <f>SUM(A20:A26)</f>
        <v>9</v>
      </c>
      <c r="B27" s="44"/>
      <c r="C27" s="44"/>
      <c r="D27" s="44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</row>
    <row r="28" spans="1:44">
      <c r="A28" s="41"/>
      <c r="B28" s="41"/>
    </row>
    <row r="29" spans="1:44">
      <c r="A29" s="41"/>
      <c r="B29" s="41"/>
    </row>
    <row r="30" spans="1:44">
      <c r="A30" s="41"/>
      <c r="B30" s="41"/>
    </row>
    <row r="31" spans="1:44">
      <c r="A31" s="41"/>
      <c r="B31" s="41"/>
    </row>
    <row r="32" spans="1:44">
      <c r="A32" s="41"/>
      <c r="B32" s="41"/>
    </row>
    <row r="33" spans="1:2">
      <c r="A33" s="41"/>
      <c r="B33" s="41"/>
    </row>
    <row r="34" spans="1:2">
      <c r="A34" s="41"/>
      <c r="B34" s="41"/>
    </row>
    <row r="35" spans="1:2">
      <c r="A35" s="41"/>
      <c r="B35" s="41"/>
    </row>
  </sheetData>
  <autoFilter ref="A2:D16" xr:uid="{E0829781-DE70-4ABE-B7F1-CE9318F90DB5}"/>
  <pageMargins left="0.7" right="0.7" top="0.75" bottom="0.75" header="0.3" footer="0.3"/>
  <pageSetup paperSize="9" scale="5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1FB2-E4EF-41F3-9F86-D785DF9C1B36}">
  <sheetPr>
    <pageSetUpPr fitToPage="1"/>
  </sheetPr>
  <dimension ref="B1:N39"/>
  <sheetViews>
    <sheetView showGridLines="0" workbookViewId="0">
      <selection activeCell="D26" sqref="D26"/>
    </sheetView>
  </sheetViews>
  <sheetFormatPr defaultColWidth="8.7109375" defaultRowHeight="15"/>
  <cols>
    <col min="1" max="1" width="3.28515625" customWidth="1"/>
    <col min="2" max="2" width="40.28515625" customWidth="1"/>
    <col min="3" max="3" width="10.5703125" customWidth="1"/>
    <col min="4" max="5" width="10.42578125" customWidth="1"/>
    <col min="6" max="6" width="11.140625" customWidth="1"/>
    <col min="7" max="7" width="9.42578125" customWidth="1"/>
    <col min="8" max="8" width="9.140625" customWidth="1"/>
    <col min="9" max="9" width="10.42578125" customWidth="1"/>
    <col min="10" max="10" width="9.140625" style="1" customWidth="1"/>
    <col min="13" max="13" width="14" customWidth="1"/>
  </cols>
  <sheetData>
    <row r="1" spans="2:14">
      <c r="B1" s="2"/>
      <c r="C1" s="2"/>
      <c r="D1" s="2"/>
      <c r="E1" s="2"/>
      <c r="F1" s="3"/>
      <c r="G1" s="3"/>
      <c r="H1" s="3"/>
      <c r="I1" s="3"/>
      <c r="J1" s="4"/>
      <c r="K1" s="4"/>
    </row>
    <row r="2" spans="2:14" ht="21" customHeight="1">
      <c r="B2" s="2"/>
      <c r="C2" s="2"/>
      <c r="D2" s="2"/>
      <c r="E2" s="2"/>
      <c r="F2" s="3"/>
      <c r="G2" s="3"/>
      <c r="H2" s="3"/>
      <c r="I2" s="3"/>
      <c r="J2" s="4"/>
      <c r="K2" s="4"/>
    </row>
    <row r="3" spans="2:14" ht="31.5" customHeight="1" thickBot="1">
      <c r="B3" s="5" t="s">
        <v>39</v>
      </c>
      <c r="C3" s="5"/>
      <c r="D3" s="6" t="s">
        <v>41</v>
      </c>
      <c r="E3" s="6" t="s">
        <v>38</v>
      </c>
      <c r="F3" s="6" t="s">
        <v>0</v>
      </c>
      <c r="G3" s="6" t="s">
        <v>1</v>
      </c>
      <c r="H3" s="6" t="s">
        <v>2</v>
      </c>
      <c r="I3" s="6" t="s">
        <v>3</v>
      </c>
      <c r="J3" s="6" t="s">
        <v>4</v>
      </c>
      <c r="K3" s="6" t="s">
        <v>5</v>
      </c>
      <c r="L3" s="1"/>
      <c r="N3" s="1"/>
    </row>
    <row r="4" spans="2:14">
      <c r="B4" s="7" t="s">
        <v>6</v>
      </c>
      <c r="C4" s="7"/>
      <c r="D4" s="8">
        <v>145</v>
      </c>
      <c r="E4" s="8">
        <v>196</v>
      </c>
      <c r="F4" s="8">
        <v>281</v>
      </c>
      <c r="G4" s="9">
        <v>236</v>
      </c>
      <c r="H4" s="9">
        <v>168</v>
      </c>
      <c r="I4" s="9">
        <v>228</v>
      </c>
      <c r="J4" s="10">
        <v>191</v>
      </c>
      <c r="K4" s="9">
        <v>138</v>
      </c>
      <c r="L4" s="1"/>
      <c r="N4" s="1"/>
    </row>
    <row r="5" spans="2:14">
      <c r="B5" s="11" t="s">
        <v>33</v>
      </c>
      <c r="C5" s="11"/>
      <c r="D5" s="8">
        <v>67</v>
      </c>
      <c r="E5" s="8">
        <v>161</v>
      </c>
      <c r="F5" s="8">
        <v>114</v>
      </c>
      <c r="G5" s="12">
        <v>101</v>
      </c>
      <c r="H5" s="12">
        <v>67</v>
      </c>
      <c r="I5" s="12">
        <v>94</v>
      </c>
      <c r="J5" s="13">
        <v>88</v>
      </c>
      <c r="K5" s="12">
        <v>66</v>
      </c>
      <c r="L5" s="1"/>
      <c r="N5" s="1"/>
    </row>
    <row r="6" spans="2:14">
      <c r="B6" s="11" t="s">
        <v>32</v>
      </c>
      <c r="C6" s="11"/>
      <c r="D6" s="8">
        <v>45</v>
      </c>
      <c r="E6" s="8">
        <v>91</v>
      </c>
      <c r="F6" s="8">
        <v>73</v>
      </c>
      <c r="G6" s="12">
        <v>93</v>
      </c>
      <c r="H6" s="12">
        <v>45</v>
      </c>
      <c r="I6" s="12">
        <v>76</v>
      </c>
      <c r="J6" s="13">
        <v>124</v>
      </c>
      <c r="K6" s="12">
        <v>31</v>
      </c>
      <c r="L6" s="1"/>
      <c r="N6" s="1"/>
    </row>
    <row r="7" spans="2:14">
      <c r="B7" s="11" t="s">
        <v>7</v>
      </c>
      <c r="C7" s="11"/>
      <c r="D7" s="8">
        <v>40</v>
      </c>
      <c r="E7" s="8">
        <v>44</v>
      </c>
      <c r="F7" s="8">
        <v>53</v>
      </c>
      <c r="G7" s="12">
        <v>51</v>
      </c>
      <c r="H7" s="12">
        <v>45</v>
      </c>
      <c r="I7" s="12">
        <v>55</v>
      </c>
      <c r="J7" s="13">
        <v>44</v>
      </c>
      <c r="K7" s="12">
        <v>34</v>
      </c>
      <c r="L7" s="1"/>
      <c r="N7" s="1"/>
    </row>
    <row r="8" spans="2:14">
      <c r="B8" s="11" t="s">
        <v>8</v>
      </c>
      <c r="C8" s="11"/>
      <c r="D8" s="8">
        <v>25</v>
      </c>
      <c r="E8" s="8">
        <v>53</v>
      </c>
      <c r="F8" s="8">
        <v>46</v>
      </c>
      <c r="G8" s="12">
        <v>44</v>
      </c>
      <c r="H8" s="12">
        <v>27</v>
      </c>
      <c r="I8" s="12">
        <v>41</v>
      </c>
      <c r="J8" s="13">
        <v>37</v>
      </c>
      <c r="K8" s="12">
        <v>18</v>
      </c>
      <c r="L8" s="1"/>
      <c r="N8" s="1"/>
    </row>
    <row r="9" spans="2:14">
      <c r="B9" s="14" t="s">
        <v>9</v>
      </c>
      <c r="C9" s="14"/>
      <c r="D9" s="8">
        <v>30</v>
      </c>
      <c r="E9" s="8">
        <v>48</v>
      </c>
      <c r="F9" s="8">
        <v>41</v>
      </c>
      <c r="G9" s="12">
        <v>48</v>
      </c>
      <c r="H9" s="12">
        <v>32</v>
      </c>
      <c r="I9" s="12">
        <v>39</v>
      </c>
      <c r="J9" s="13">
        <v>37</v>
      </c>
      <c r="K9" s="12">
        <v>28</v>
      </c>
      <c r="L9" s="1"/>
      <c r="N9" s="1"/>
    </row>
    <row r="10" spans="2:14">
      <c r="B10" s="11" t="s">
        <v>10</v>
      </c>
      <c r="C10" s="11"/>
      <c r="D10" s="8">
        <v>5</v>
      </c>
      <c r="E10" s="8">
        <v>11</v>
      </c>
      <c r="F10" s="8">
        <v>35</v>
      </c>
      <c r="G10" s="12">
        <v>22</v>
      </c>
      <c r="H10" s="12">
        <v>18</v>
      </c>
      <c r="I10" s="12">
        <v>18</v>
      </c>
      <c r="J10" s="13">
        <v>25</v>
      </c>
      <c r="K10" s="12">
        <v>0</v>
      </c>
      <c r="L10" s="1"/>
      <c r="N10" s="1"/>
    </row>
    <row r="11" spans="2:14">
      <c r="B11" s="11" t="s">
        <v>11</v>
      </c>
      <c r="C11" s="11"/>
      <c r="D11" s="8">
        <v>30</v>
      </c>
      <c r="E11" s="8">
        <v>47</v>
      </c>
      <c r="F11" s="8">
        <v>32</v>
      </c>
      <c r="G11" s="12">
        <v>40</v>
      </c>
      <c r="H11" s="12">
        <v>33</v>
      </c>
      <c r="I11" s="12">
        <v>35</v>
      </c>
      <c r="J11" s="13">
        <v>37</v>
      </c>
      <c r="K11" s="12">
        <v>32</v>
      </c>
      <c r="L11" s="1"/>
      <c r="N11" s="1"/>
    </row>
    <row r="12" spans="2:14">
      <c r="B12" s="11" t="s">
        <v>12</v>
      </c>
      <c r="C12" s="11"/>
      <c r="D12" s="8">
        <v>40</v>
      </c>
      <c r="E12" s="8">
        <v>26</v>
      </c>
      <c r="F12" s="8">
        <v>30</v>
      </c>
      <c r="G12" s="12">
        <v>28</v>
      </c>
      <c r="H12" s="12">
        <v>31</v>
      </c>
      <c r="I12" s="12">
        <v>21</v>
      </c>
      <c r="J12" s="13">
        <v>13</v>
      </c>
      <c r="K12" s="12">
        <v>21</v>
      </c>
      <c r="L12" s="1"/>
      <c r="N12" s="1"/>
    </row>
    <row r="13" spans="2:14">
      <c r="B13" s="11" t="s">
        <v>13</v>
      </c>
      <c r="C13" s="11"/>
      <c r="D13" s="8">
        <v>90</v>
      </c>
      <c r="E13" s="8">
        <v>15</v>
      </c>
      <c r="F13" s="8">
        <v>20</v>
      </c>
      <c r="G13" s="12">
        <v>25</v>
      </c>
      <c r="H13" s="12">
        <v>121</v>
      </c>
      <c r="I13" s="12">
        <v>27</v>
      </c>
      <c r="J13" s="13">
        <v>39</v>
      </c>
      <c r="K13" s="12">
        <v>127</v>
      </c>
      <c r="L13" s="1"/>
      <c r="N13" s="1"/>
    </row>
    <row r="14" spans="2:14">
      <c r="B14" s="11" t="s">
        <v>34</v>
      </c>
      <c r="C14" s="11"/>
      <c r="D14" s="8">
        <v>12</v>
      </c>
      <c r="E14" s="8">
        <v>16</v>
      </c>
      <c r="F14" s="8">
        <v>18</v>
      </c>
      <c r="G14" s="12">
        <v>42</v>
      </c>
      <c r="H14" s="12">
        <v>20</v>
      </c>
      <c r="I14" s="12">
        <v>49</v>
      </c>
      <c r="J14" s="13">
        <v>35</v>
      </c>
      <c r="K14" s="12">
        <v>10</v>
      </c>
      <c r="L14" s="1"/>
      <c r="N14" s="1"/>
    </row>
    <row r="15" spans="2:14">
      <c r="B15" s="11" t="s">
        <v>14</v>
      </c>
      <c r="C15" s="11"/>
      <c r="D15" s="8">
        <v>15</v>
      </c>
      <c r="E15" s="8">
        <v>19</v>
      </c>
      <c r="F15" s="8">
        <v>18</v>
      </c>
      <c r="G15" s="12">
        <v>25</v>
      </c>
      <c r="H15" s="12">
        <v>19</v>
      </c>
      <c r="I15" s="12">
        <v>22</v>
      </c>
      <c r="J15" s="13">
        <v>19</v>
      </c>
      <c r="K15" s="12">
        <v>12</v>
      </c>
      <c r="L15" s="1"/>
      <c r="N15" s="1"/>
    </row>
    <row r="16" spans="2:14">
      <c r="B16" s="14" t="s">
        <v>15</v>
      </c>
      <c r="C16" s="14"/>
      <c r="D16" s="8">
        <v>6</v>
      </c>
      <c r="E16" s="8">
        <v>10</v>
      </c>
      <c r="F16" s="8">
        <v>10</v>
      </c>
      <c r="G16" s="12">
        <v>1</v>
      </c>
      <c r="H16" s="12">
        <v>4</v>
      </c>
      <c r="I16" s="12">
        <v>9</v>
      </c>
      <c r="J16" s="13">
        <v>5</v>
      </c>
      <c r="K16" s="12">
        <v>6</v>
      </c>
      <c r="L16" s="1"/>
    </row>
    <row r="17" spans="2:14">
      <c r="B17" s="11" t="s">
        <v>17</v>
      </c>
      <c r="C17" s="11"/>
      <c r="D17" s="8">
        <v>6</v>
      </c>
      <c r="E17" s="8">
        <v>13</v>
      </c>
      <c r="F17" s="8">
        <v>10</v>
      </c>
      <c r="G17" s="12">
        <v>14</v>
      </c>
      <c r="H17" s="12">
        <v>8</v>
      </c>
      <c r="I17" s="12">
        <v>8</v>
      </c>
      <c r="J17" s="13">
        <v>4</v>
      </c>
      <c r="K17" s="12">
        <v>4</v>
      </c>
      <c r="L17" s="1"/>
    </row>
    <row r="18" spans="2:14">
      <c r="B18" s="11" t="s">
        <v>19</v>
      </c>
      <c r="C18" s="11"/>
      <c r="D18" s="8">
        <v>6</v>
      </c>
      <c r="E18" s="8">
        <v>11</v>
      </c>
      <c r="F18" s="8">
        <v>9</v>
      </c>
      <c r="G18" s="12">
        <v>25</v>
      </c>
      <c r="H18" s="12">
        <v>6</v>
      </c>
      <c r="I18" s="12">
        <v>8</v>
      </c>
      <c r="J18" s="13">
        <v>7</v>
      </c>
      <c r="K18" s="12">
        <v>0</v>
      </c>
      <c r="L18" s="1"/>
    </row>
    <row r="19" spans="2:14">
      <c r="B19" s="15" t="s">
        <v>21</v>
      </c>
      <c r="C19" s="14"/>
      <c r="D19" s="8">
        <v>4</v>
      </c>
      <c r="E19" s="8">
        <v>3</v>
      </c>
      <c r="F19" s="8">
        <v>6</v>
      </c>
      <c r="G19" s="12">
        <v>5</v>
      </c>
      <c r="H19" s="12">
        <v>6</v>
      </c>
      <c r="I19" s="12">
        <v>4</v>
      </c>
      <c r="J19" s="13">
        <v>5</v>
      </c>
      <c r="K19" s="12">
        <v>8</v>
      </c>
      <c r="L19" s="1"/>
    </row>
    <row r="20" spans="2:14">
      <c r="B20" s="11" t="s">
        <v>23</v>
      </c>
      <c r="C20" s="11"/>
      <c r="D20" s="8">
        <v>6</v>
      </c>
      <c r="E20" s="8">
        <v>5</v>
      </c>
      <c r="F20" s="8">
        <v>4</v>
      </c>
      <c r="G20" s="12">
        <v>9</v>
      </c>
      <c r="H20" s="12">
        <v>7</v>
      </c>
      <c r="I20" s="12">
        <v>10</v>
      </c>
      <c r="J20" s="13">
        <v>8</v>
      </c>
      <c r="K20" s="12">
        <v>6</v>
      </c>
      <c r="L20" s="1"/>
      <c r="N20" s="16"/>
    </row>
    <row r="21" spans="2:14">
      <c r="B21" s="11" t="s">
        <v>24</v>
      </c>
      <c r="C21" s="11"/>
      <c r="D21" s="8">
        <v>2</v>
      </c>
      <c r="E21" s="8">
        <v>3</v>
      </c>
      <c r="F21" s="8">
        <v>4</v>
      </c>
      <c r="G21" s="12">
        <v>4</v>
      </c>
      <c r="H21" s="12">
        <v>4</v>
      </c>
      <c r="I21" s="12">
        <v>4</v>
      </c>
      <c r="J21" s="13">
        <v>3</v>
      </c>
      <c r="K21" s="12">
        <v>6</v>
      </c>
      <c r="L21" s="1"/>
      <c r="N21" s="1"/>
    </row>
    <row r="22" spans="2:14">
      <c r="B22" s="11" t="s">
        <v>25</v>
      </c>
      <c r="C22" s="11"/>
      <c r="D22" s="8">
        <v>4</v>
      </c>
      <c r="E22" s="8">
        <v>10</v>
      </c>
      <c r="F22" s="8">
        <v>3</v>
      </c>
      <c r="G22" s="12">
        <v>5</v>
      </c>
      <c r="H22" s="12">
        <v>7</v>
      </c>
      <c r="I22" s="12">
        <v>11</v>
      </c>
      <c r="J22" s="13">
        <v>11</v>
      </c>
      <c r="K22" s="12">
        <v>2</v>
      </c>
      <c r="L22" s="1"/>
      <c r="N22" s="1"/>
    </row>
    <row r="23" spans="2:14">
      <c r="B23" s="11" t="s">
        <v>26</v>
      </c>
      <c r="C23" s="11"/>
      <c r="D23" s="8">
        <v>2</v>
      </c>
      <c r="E23" s="8">
        <v>0</v>
      </c>
      <c r="F23" s="8">
        <v>2</v>
      </c>
      <c r="G23" s="12">
        <v>3</v>
      </c>
      <c r="H23" s="12">
        <v>3</v>
      </c>
      <c r="I23" s="12">
        <v>1</v>
      </c>
      <c r="J23" s="13">
        <v>0</v>
      </c>
      <c r="K23" s="12">
        <v>1</v>
      </c>
      <c r="L23" s="1"/>
      <c r="N23" s="1"/>
    </row>
    <row r="24" spans="2:14">
      <c r="B24" s="17" t="s">
        <v>37</v>
      </c>
      <c r="C24" s="17"/>
      <c r="D24" s="18">
        <f>SUM(D4:D23)</f>
        <v>580</v>
      </c>
      <c r="E24" s="18">
        <f>SUM(E4:E23)</f>
        <v>782</v>
      </c>
      <c r="F24" s="18">
        <f>SUM(F4:F23)</f>
        <v>809</v>
      </c>
      <c r="G24" s="19">
        <v>821</v>
      </c>
      <c r="H24" s="19">
        <f>SUM(H4:H23)</f>
        <v>671</v>
      </c>
      <c r="I24" s="19">
        <f>SUM(I4:I23)</f>
        <v>760</v>
      </c>
      <c r="J24" s="19">
        <f>SUM(J4:J23)</f>
        <v>732</v>
      </c>
      <c r="K24" s="19">
        <f>SUM(K4:K23)</f>
        <v>550</v>
      </c>
      <c r="L24" s="1"/>
      <c r="N24" s="1"/>
    </row>
    <row r="25" spans="2:14">
      <c r="B25" s="20" t="s">
        <v>40</v>
      </c>
      <c r="C25" s="20"/>
      <c r="D25" s="21">
        <v>37</v>
      </c>
      <c r="E25" s="21">
        <v>77</v>
      </c>
      <c r="F25" s="21">
        <v>49</v>
      </c>
      <c r="G25" s="22">
        <v>57</v>
      </c>
      <c r="H25" s="21">
        <v>31</v>
      </c>
      <c r="I25" s="22">
        <v>55</v>
      </c>
      <c r="J25" s="22">
        <v>58</v>
      </c>
      <c r="K25" s="21">
        <v>61</v>
      </c>
      <c r="L25" s="1"/>
      <c r="N25" s="1"/>
    </row>
    <row r="26" spans="2:14">
      <c r="B26" s="20" t="s">
        <v>35</v>
      </c>
      <c r="C26" s="20"/>
      <c r="D26" s="21">
        <v>76</v>
      </c>
      <c r="E26" s="21">
        <v>83</v>
      </c>
      <c r="F26" s="21">
        <v>77</v>
      </c>
      <c r="G26" s="22">
        <v>60</v>
      </c>
      <c r="H26" s="21">
        <v>55</v>
      </c>
      <c r="I26" s="22">
        <v>59</v>
      </c>
      <c r="J26" s="22">
        <v>59</v>
      </c>
      <c r="K26" s="21">
        <v>63</v>
      </c>
      <c r="L26" s="1"/>
      <c r="N26" s="1"/>
    </row>
    <row r="27" spans="2:14">
      <c r="B27" s="20" t="s">
        <v>36</v>
      </c>
      <c r="C27" s="20"/>
      <c r="D27" s="21">
        <v>7</v>
      </c>
      <c r="E27" s="21">
        <v>6</v>
      </c>
      <c r="F27" s="21">
        <v>8</v>
      </c>
      <c r="G27" s="22">
        <v>7</v>
      </c>
      <c r="H27" s="21">
        <v>7</v>
      </c>
      <c r="I27" s="22">
        <v>9</v>
      </c>
      <c r="J27" s="22">
        <v>8</v>
      </c>
      <c r="K27" s="21">
        <v>6</v>
      </c>
      <c r="L27" s="1"/>
      <c r="N27" s="1"/>
    </row>
    <row r="28" spans="2:14">
      <c r="B28" s="23" t="s">
        <v>27</v>
      </c>
      <c r="C28" s="23"/>
      <c r="D28" s="24">
        <f>SUM(D24:D27)</f>
        <v>700</v>
      </c>
      <c r="E28" s="24">
        <f>SUM(E24:E27)</f>
        <v>948</v>
      </c>
      <c r="F28" s="24">
        <f>SUM(F24:F27)</f>
        <v>943</v>
      </c>
      <c r="G28" s="25">
        <v>945</v>
      </c>
      <c r="H28" s="26">
        <f>SUM(H24:H27)</f>
        <v>764</v>
      </c>
      <c r="I28" s="26">
        <f>SUM(I24:I27)</f>
        <v>883</v>
      </c>
      <c r="J28" s="26">
        <f>SUM(J24:J27)</f>
        <v>857</v>
      </c>
      <c r="K28" s="26">
        <f>SUM(K24:K27)</f>
        <v>680</v>
      </c>
      <c r="L28" s="1"/>
      <c r="N28" s="1"/>
    </row>
    <row r="29" spans="2:14" ht="8.25" customHeight="1">
      <c r="B29" s="27"/>
      <c r="C29" s="27"/>
      <c r="D29" s="27"/>
      <c r="E29" s="27"/>
      <c r="F29" s="27"/>
      <c r="G29" s="27"/>
      <c r="H29" s="1"/>
      <c r="I29" s="27"/>
      <c r="J29" s="28"/>
    </row>
    <row r="30" spans="2:14">
      <c r="B30" s="11" t="s">
        <v>16</v>
      </c>
      <c r="C30" s="11"/>
      <c r="D30" s="33">
        <f>D4/D24</f>
        <v>0.25</v>
      </c>
      <c r="E30" s="33">
        <f>E4/E24</f>
        <v>0.2506393861892583</v>
      </c>
      <c r="F30" s="33">
        <f t="shared" ref="F30:K30" si="0">F4/F24</f>
        <v>0.3473423980222497</v>
      </c>
      <c r="G30" s="33">
        <f t="shared" si="0"/>
        <v>0.28745432399512788</v>
      </c>
      <c r="H30" s="33">
        <f t="shared" si="0"/>
        <v>0.25037257824143072</v>
      </c>
      <c r="I30" s="33">
        <f t="shared" si="0"/>
        <v>0.3</v>
      </c>
      <c r="J30" s="33">
        <f t="shared" si="0"/>
        <v>0.26092896174863389</v>
      </c>
      <c r="K30" s="33">
        <f t="shared" si="0"/>
        <v>0.25090909090909091</v>
      </c>
    </row>
    <row r="31" spans="2:14">
      <c r="B31" s="11" t="s">
        <v>18</v>
      </c>
      <c r="C31" s="11"/>
      <c r="D31" s="33">
        <f>(D7+D8+D9+D5+D6+D11+D14+D18+D22+D21)/D24</f>
        <v>0.45</v>
      </c>
      <c r="E31" s="33">
        <f>(E7+E8+E9+E5+E6+E11+E14+E18+E22+E21)/E24</f>
        <v>0.61892583120204603</v>
      </c>
      <c r="F31" s="33">
        <f t="shared" ref="F31" si="1">(F7+F8+F9+F5+F6+F11+F14+F18+F22+F21+22)/F24</f>
        <v>0.51297898640296657</v>
      </c>
      <c r="G31" s="33">
        <f>(G7+G8+G9+G5+G6+G11+G14+G18+G22+G21)/G24</f>
        <v>0.55176613885505477</v>
      </c>
      <c r="H31" s="33">
        <f>(H7+H8+H9+H5+H6+H11+H14+H18+H22+H21)/H24</f>
        <v>0.42622950819672129</v>
      </c>
      <c r="I31" s="33">
        <f>(I7+I8+I9+I5+I6+I11+I14+I18+I22+I21)/I24</f>
        <v>0.54210526315789476</v>
      </c>
      <c r="J31" s="33">
        <f>(J7+J8+J9+J5+J6+J11+J14+J18+J22+J21)/J24</f>
        <v>0.57786885245901642</v>
      </c>
      <c r="K31" s="33">
        <f>(K7+K8+K9+K5+K6+K11+K14+K18+K22+K21)/K24</f>
        <v>0.41272727272727272</v>
      </c>
    </row>
    <row r="32" spans="2:14">
      <c r="B32" s="11" t="s">
        <v>20</v>
      </c>
      <c r="C32" s="11"/>
      <c r="D32" s="33">
        <f>(D12+D13)/D24</f>
        <v>0.22413793103448276</v>
      </c>
      <c r="E32" s="33">
        <f>(E12+E13)/E24</f>
        <v>5.2429667519181586E-2</v>
      </c>
      <c r="F32" s="33">
        <f t="shared" ref="F32:K32" si="2">(F12+F13)/F24</f>
        <v>6.1804697156983932E-2</v>
      </c>
      <c r="G32" s="33">
        <f t="shared" si="2"/>
        <v>6.4555420219244819E-2</v>
      </c>
      <c r="H32" s="33">
        <f t="shared" si="2"/>
        <v>0.22652757078986588</v>
      </c>
      <c r="I32" s="33">
        <f t="shared" si="2"/>
        <v>6.3157894736842107E-2</v>
      </c>
      <c r="J32" s="33">
        <f t="shared" si="2"/>
        <v>7.1038251366120214E-2</v>
      </c>
      <c r="K32" s="33">
        <f t="shared" si="2"/>
        <v>0.2690909090909091</v>
      </c>
    </row>
    <row r="33" spans="2:11">
      <c r="B33" s="11" t="s">
        <v>22</v>
      </c>
      <c r="C33" s="11"/>
      <c r="D33" s="33">
        <f>(D23+D15+D17+D16+D20+D19+15)/D24</f>
        <v>9.3103448275862075E-2</v>
      </c>
      <c r="E33" s="33">
        <f>(E23+E15+E17+E16+E20+E19+15)/E24</f>
        <v>8.3120204603580564E-2</v>
      </c>
      <c r="F33" s="33">
        <f t="shared" ref="F33:K33" si="3">(F23+F15+F17+F16+F20+F19+15)/F24</f>
        <v>8.034610630407911E-2</v>
      </c>
      <c r="G33" s="33">
        <f t="shared" si="3"/>
        <v>8.76979293544458E-2</v>
      </c>
      <c r="H33" s="33">
        <f t="shared" si="3"/>
        <v>9.2399403874813713E-2</v>
      </c>
      <c r="I33" s="33">
        <f t="shared" si="3"/>
        <v>9.0789473684210531E-2</v>
      </c>
      <c r="J33" s="33">
        <f t="shared" si="3"/>
        <v>7.650273224043716E-2</v>
      </c>
      <c r="K33" s="33">
        <f t="shared" si="3"/>
        <v>9.4545454545454544E-2</v>
      </c>
    </row>
    <row r="34" spans="2:11" ht="6.75" customHeight="1">
      <c r="B34" s="32"/>
      <c r="C34" s="32"/>
      <c r="D34" s="34"/>
      <c r="E34" s="34"/>
      <c r="F34" s="34"/>
      <c r="G34" s="34"/>
      <c r="H34" s="34"/>
      <c r="I34" s="34"/>
      <c r="J34" s="34"/>
      <c r="K34" s="34"/>
    </row>
    <row r="35" spans="2:11">
      <c r="B35" s="29" t="s">
        <v>28</v>
      </c>
      <c r="F35" s="27"/>
      <c r="G35" s="27"/>
      <c r="H35" s="27"/>
      <c r="I35" s="27"/>
      <c r="J35" s="28"/>
    </row>
    <row r="36" spans="2:11">
      <c r="B36" s="30" t="s">
        <v>29</v>
      </c>
      <c r="D36" s="31"/>
      <c r="E36" s="31"/>
    </row>
    <row r="37" spans="2:11">
      <c r="B37" s="30" t="s">
        <v>30</v>
      </c>
    </row>
    <row r="38" spans="2:11">
      <c r="B38" s="30" t="s">
        <v>31</v>
      </c>
    </row>
    <row r="39" spans="2:11">
      <c r="B39" s="30" t="s">
        <v>42</v>
      </c>
    </row>
  </sheetData>
  <pageMargins left="0" right="0" top="0.35433070866141736" bottom="0.74803149606299213" header="0.11811023622047245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A61AB-F638-4D66-A2EE-DC0F37B19C3C}">
  <sheetPr>
    <pageSetUpPr fitToPage="1"/>
  </sheetPr>
  <dimension ref="A1:F77"/>
  <sheetViews>
    <sheetView zoomScale="107" zoomScaleNormal="107" workbookViewId="0">
      <pane ySplit="1" topLeftCell="A2" activePane="bottomLeft" state="frozen"/>
      <selection pane="bottomLeft" activeCell="A37" sqref="A37:C37"/>
    </sheetView>
  </sheetViews>
  <sheetFormatPr defaultColWidth="8.5703125" defaultRowHeight="15"/>
  <cols>
    <col min="1" max="1" width="15" style="63" customWidth="1"/>
    <col min="2" max="2" width="13.7109375" style="63" customWidth="1"/>
    <col min="3" max="3" width="23" style="63" customWidth="1"/>
    <col min="4" max="4" width="34.42578125" style="63" customWidth="1"/>
    <col min="5" max="5" width="27.5703125" style="63" customWidth="1"/>
    <col min="6" max="6" width="18.85546875" style="63" customWidth="1"/>
    <col min="7" max="16384" width="8.5703125" style="63"/>
  </cols>
  <sheetData>
    <row r="1" spans="1:6" s="55" customFormat="1" ht="30">
      <c r="A1" s="53" t="s">
        <v>64</v>
      </c>
      <c r="B1" s="53" t="s">
        <v>65</v>
      </c>
      <c r="C1" s="53" t="s">
        <v>66</v>
      </c>
      <c r="D1" s="53" t="s">
        <v>67</v>
      </c>
      <c r="E1" s="54" t="s">
        <v>68</v>
      </c>
      <c r="F1" s="54" t="s">
        <v>69</v>
      </c>
    </row>
    <row r="2" spans="1:6" s="60" customFormat="1">
      <c r="A2" s="56" t="s">
        <v>70</v>
      </c>
      <c r="B2" s="57"/>
      <c r="C2" s="58"/>
      <c r="D2" s="59"/>
      <c r="E2" s="59"/>
      <c r="F2" s="59"/>
    </row>
    <row r="3" spans="1:6" ht="30">
      <c r="A3" s="61" t="s">
        <v>71</v>
      </c>
      <c r="B3" s="61" t="s">
        <v>72</v>
      </c>
      <c r="C3" s="62" t="s">
        <v>191</v>
      </c>
      <c r="D3" s="63" t="s">
        <v>73</v>
      </c>
      <c r="E3" s="64"/>
      <c r="F3" s="64" t="s">
        <v>74</v>
      </c>
    </row>
    <row r="4" spans="1:6" s="60" customFormat="1">
      <c r="A4" s="56" t="s">
        <v>75</v>
      </c>
      <c r="B4" s="57"/>
      <c r="C4" s="58"/>
      <c r="D4" s="59"/>
      <c r="E4" s="59"/>
      <c r="F4" s="59"/>
    </row>
    <row r="5" spans="1:6" ht="165">
      <c r="A5" s="61" t="s">
        <v>71</v>
      </c>
      <c r="B5" s="61" t="s">
        <v>72</v>
      </c>
      <c r="C5" s="35" t="s">
        <v>76</v>
      </c>
      <c r="D5" s="63" t="s">
        <v>189</v>
      </c>
      <c r="E5" s="65" t="s">
        <v>77</v>
      </c>
      <c r="F5" s="66" t="s">
        <v>78</v>
      </c>
    </row>
    <row r="6" spans="1:6" s="60" customFormat="1">
      <c r="A6" s="56" t="s">
        <v>79</v>
      </c>
      <c r="B6" s="57"/>
      <c r="C6" s="58"/>
      <c r="D6" s="59"/>
      <c r="E6" s="59"/>
      <c r="F6" s="59"/>
    </row>
    <row r="7" spans="1:6" ht="75">
      <c r="A7" s="61" t="s">
        <v>71</v>
      </c>
      <c r="B7" s="61" t="s">
        <v>72</v>
      </c>
      <c r="C7" s="67" t="s">
        <v>80</v>
      </c>
      <c r="E7" s="61" t="s">
        <v>81</v>
      </c>
      <c r="F7" s="68" t="s">
        <v>74</v>
      </c>
    </row>
    <row r="8" spans="1:6" ht="30">
      <c r="A8" s="61" t="s">
        <v>71</v>
      </c>
      <c r="B8" s="61" t="s">
        <v>71</v>
      </c>
      <c r="C8" s="67" t="s">
        <v>82</v>
      </c>
      <c r="E8" s="69"/>
      <c r="F8" s="68" t="s">
        <v>74</v>
      </c>
    </row>
    <row r="9" spans="1:6" ht="30">
      <c r="A9" s="70" t="s">
        <v>83</v>
      </c>
      <c r="B9" s="70" t="s">
        <v>83</v>
      </c>
      <c r="C9" s="67" t="s">
        <v>84</v>
      </c>
      <c r="E9" s="69"/>
      <c r="F9" s="68" t="s">
        <v>74</v>
      </c>
    </row>
    <row r="10" spans="1:6" s="60" customFormat="1">
      <c r="A10" s="56" t="s">
        <v>85</v>
      </c>
      <c r="B10" s="57"/>
      <c r="C10" s="58"/>
      <c r="D10" s="59"/>
      <c r="E10" s="71"/>
      <c r="F10" s="59"/>
    </row>
    <row r="11" spans="1:6" ht="60">
      <c r="A11" s="61" t="s">
        <v>71</v>
      </c>
      <c r="B11" s="61" t="s">
        <v>72</v>
      </c>
      <c r="C11" s="67" t="s">
        <v>86</v>
      </c>
      <c r="D11" s="72" t="s">
        <v>190</v>
      </c>
      <c r="E11" s="63" t="s">
        <v>87</v>
      </c>
      <c r="F11" s="68" t="s">
        <v>74</v>
      </c>
    </row>
    <row r="12" spans="1:6" ht="60">
      <c r="A12" s="70" t="s">
        <v>83</v>
      </c>
      <c r="B12" s="70" t="s">
        <v>83</v>
      </c>
      <c r="C12" s="67" t="s">
        <v>88</v>
      </c>
      <c r="D12" s="63" t="s">
        <v>190</v>
      </c>
      <c r="E12" s="61" t="s">
        <v>89</v>
      </c>
      <c r="F12" s="68" t="s">
        <v>74</v>
      </c>
    </row>
    <row r="13" spans="1:6" s="60" customFormat="1">
      <c r="A13" s="56" t="s">
        <v>90</v>
      </c>
      <c r="B13" s="58"/>
      <c r="C13" s="73"/>
      <c r="D13" s="59"/>
      <c r="E13" s="59"/>
      <c r="F13" s="59"/>
    </row>
    <row r="14" spans="1:6" ht="45">
      <c r="A14" s="61" t="s">
        <v>91</v>
      </c>
      <c r="B14" s="61" t="s">
        <v>72</v>
      </c>
      <c r="C14" s="74" t="s">
        <v>92</v>
      </c>
      <c r="D14" s="75"/>
      <c r="E14" s="75"/>
      <c r="F14" s="68" t="s">
        <v>74</v>
      </c>
    </row>
    <row r="15" spans="1:6" s="60" customFormat="1">
      <c r="A15" s="56" t="s">
        <v>93</v>
      </c>
      <c r="B15" s="58"/>
      <c r="C15" s="73"/>
      <c r="D15" s="59"/>
      <c r="E15" s="59"/>
      <c r="F15" s="59"/>
    </row>
    <row r="16" spans="1:6" ht="21.75" customHeight="1">
      <c r="A16" s="61" t="s">
        <v>71</v>
      </c>
      <c r="B16" s="61" t="s">
        <v>72</v>
      </c>
      <c r="C16" s="74" t="s">
        <v>94</v>
      </c>
      <c r="D16" s="75"/>
      <c r="E16" s="75"/>
      <c r="F16" s="68" t="s">
        <v>74</v>
      </c>
    </row>
    <row r="17" spans="1:6" s="60" customFormat="1">
      <c r="A17" s="56" t="s">
        <v>95</v>
      </c>
      <c r="B17" s="58"/>
      <c r="C17" s="73"/>
      <c r="D17" s="59"/>
      <c r="E17" s="59"/>
      <c r="F17" s="59"/>
    </row>
    <row r="18" spans="1:6">
      <c r="A18" s="61" t="s">
        <v>71</v>
      </c>
      <c r="B18" s="61" t="s">
        <v>72</v>
      </c>
      <c r="C18" s="76"/>
    </row>
    <row r="19" spans="1:6" s="60" customFormat="1">
      <c r="A19" s="56" t="s">
        <v>96</v>
      </c>
      <c r="B19" s="57"/>
      <c r="C19" s="58"/>
      <c r="D19" s="59"/>
      <c r="E19" s="59"/>
      <c r="F19" s="59"/>
    </row>
    <row r="20" spans="1:6" ht="45">
      <c r="A20" s="61" t="s">
        <v>97</v>
      </c>
      <c r="B20" s="61" t="s">
        <v>97</v>
      </c>
      <c r="C20" s="77" t="s">
        <v>98</v>
      </c>
      <c r="D20" s="72" t="s">
        <v>99</v>
      </c>
      <c r="E20" s="78"/>
      <c r="F20" s="68" t="s">
        <v>74</v>
      </c>
    </row>
    <row r="21" spans="1:6" ht="45">
      <c r="A21" s="61" t="s">
        <v>100</v>
      </c>
      <c r="B21" s="61" t="s">
        <v>101</v>
      </c>
      <c r="C21" s="77" t="s">
        <v>102</v>
      </c>
      <c r="D21" s="72" t="s">
        <v>99</v>
      </c>
      <c r="E21" s="61" t="s">
        <v>103</v>
      </c>
      <c r="F21" s="68" t="s">
        <v>74</v>
      </c>
    </row>
    <row r="22" spans="1:6" ht="45">
      <c r="A22" s="61" t="s">
        <v>104</v>
      </c>
      <c r="B22" s="61" t="s">
        <v>105</v>
      </c>
      <c r="C22" s="77" t="s">
        <v>106</v>
      </c>
      <c r="D22" s="72" t="s">
        <v>99</v>
      </c>
      <c r="E22" s="78"/>
      <c r="F22" s="68" t="s">
        <v>74</v>
      </c>
    </row>
    <row r="23" spans="1:6" s="60" customFormat="1">
      <c r="A23" s="56" t="s">
        <v>107</v>
      </c>
      <c r="B23" s="57"/>
      <c r="C23" s="58"/>
      <c r="D23" s="59"/>
      <c r="E23" s="59"/>
      <c r="F23" s="59"/>
    </row>
    <row r="24" spans="1:6" ht="45">
      <c r="A24" s="61" t="s">
        <v>108</v>
      </c>
      <c r="B24" s="61" t="s">
        <v>71</v>
      </c>
      <c r="C24" s="77" t="s">
        <v>109</v>
      </c>
      <c r="D24" s="72" t="s">
        <v>110</v>
      </c>
      <c r="E24" s="61"/>
      <c r="F24" s="68" t="s">
        <v>74</v>
      </c>
    </row>
    <row r="25" spans="1:6" s="60" customFormat="1">
      <c r="A25" s="56" t="s">
        <v>111</v>
      </c>
      <c r="B25" s="57"/>
      <c r="C25" s="58"/>
      <c r="D25" s="59"/>
      <c r="E25" s="59"/>
      <c r="F25" s="59"/>
    </row>
    <row r="26" spans="1:6" ht="45">
      <c r="A26" s="61" t="s">
        <v>108</v>
      </c>
      <c r="B26" s="61" t="s">
        <v>112</v>
      </c>
      <c r="C26" s="77" t="s">
        <v>113</v>
      </c>
      <c r="D26" s="72" t="s">
        <v>110</v>
      </c>
      <c r="E26" s="61"/>
      <c r="F26" s="68" t="s">
        <v>74</v>
      </c>
    </row>
    <row r="27" spans="1:6" s="60" customFormat="1">
      <c r="A27" s="56" t="s">
        <v>111</v>
      </c>
      <c r="B27" s="57"/>
      <c r="C27" s="58"/>
      <c r="D27" s="59"/>
      <c r="E27" s="59"/>
      <c r="F27" s="59"/>
    </row>
    <row r="28" spans="1:6" ht="45">
      <c r="A28" s="61" t="s">
        <v>108</v>
      </c>
      <c r="B28" s="61" t="s">
        <v>112</v>
      </c>
      <c r="C28" s="77" t="s">
        <v>114</v>
      </c>
      <c r="D28" s="72" t="s">
        <v>110</v>
      </c>
      <c r="E28" s="61"/>
      <c r="F28" s="68" t="s">
        <v>74</v>
      </c>
    </row>
    <row r="29" spans="1:6" s="60" customFormat="1">
      <c r="A29" s="56" t="s">
        <v>115</v>
      </c>
      <c r="B29" s="57"/>
      <c r="C29" s="58"/>
      <c r="D29" s="59"/>
      <c r="E29" s="59"/>
      <c r="F29" s="59"/>
    </row>
    <row r="30" spans="1:6" ht="45">
      <c r="A30" s="61" t="s">
        <v>91</v>
      </c>
      <c r="B30" s="61" t="s">
        <v>91</v>
      </c>
      <c r="C30" s="77" t="s">
        <v>116</v>
      </c>
      <c r="D30" s="72" t="s">
        <v>110</v>
      </c>
      <c r="E30" s="61"/>
      <c r="F30" s="68" t="s">
        <v>74</v>
      </c>
    </row>
    <row r="31" spans="1:6" s="60" customFormat="1">
      <c r="A31" s="56" t="s">
        <v>115</v>
      </c>
      <c r="B31" s="57"/>
      <c r="C31" s="58"/>
      <c r="D31" s="59"/>
      <c r="E31" s="59"/>
      <c r="F31" s="59"/>
    </row>
    <row r="32" spans="1:6" ht="45">
      <c r="A32" s="61" t="s">
        <v>91</v>
      </c>
      <c r="B32" s="61" t="s">
        <v>91</v>
      </c>
      <c r="C32" s="77" t="s">
        <v>117</v>
      </c>
      <c r="D32" s="72" t="s">
        <v>110</v>
      </c>
      <c r="E32" s="61"/>
      <c r="F32" s="68" t="s">
        <v>74</v>
      </c>
    </row>
    <row r="33" spans="1:6" s="60" customFormat="1">
      <c r="A33" s="56" t="s">
        <v>118</v>
      </c>
      <c r="B33" s="57"/>
      <c r="C33" s="58"/>
      <c r="D33" s="59"/>
      <c r="E33" s="59"/>
      <c r="F33" s="59"/>
    </row>
    <row r="34" spans="1:6" s="61" customFormat="1" ht="30">
      <c r="A34" s="61" t="s">
        <v>119</v>
      </c>
      <c r="B34" s="61" t="s">
        <v>120</v>
      </c>
      <c r="C34" s="79" t="s">
        <v>121</v>
      </c>
      <c r="D34" s="61" t="s">
        <v>122</v>
      </c>
      <c r="E34" s="61" t="s">
        <v>103</v>
      </c>
      <c r="F34" s="68" t="s">
        <v>74</v>
      </c>
    </row>
    <row r="35" spans="1:6" s="60" customFormat="1">
      <c r="A35" s="56" t="s">
        <v>123</v>
      </c>
      <c r="B35" s="57"/>
      <c r="C35" s="58"/>
      <c r="D35" s="59"/>
      <c r="E35" s="59"/>
      <c r="F35" s="59"/>
    </row>
    <row r="36" spans="1:6" ht="30">
      <c r="A36" s="61" t="s">
        <v>124</v>
      </c>
      <c r="B36" s="61" t="s">
        <v>124</v>
      </c>
      <c r="C36" s="76" t="s">
        <v>192</v>
      </c>
    </row>
    <row r="37" spans="1:6" s="60" customFormat="1">
      <c r="A37" s="56" t="s">
        <v>107</v>
      </c>
      <c r="B37" s="57"/>
      <c r="C37" s="58"/>
      <c r="D37" s="59"/>
      <c r="E37" s="59"/>
      <c r="F37" s="59"/>
    </row>
    <row r="38" spans="1:6" ht="45">
      <c r="A38" s="61" t="s">
        <v>125</v>
      </c>
      <c r="B38" s="61" t="s">
        <v>126</v>
      </c>
      <c r="C38" s="77" t="s">
        <v>127</v>
      </c>
      <c r="E38" s="61"/>
      <c r="F38" s="68" t="s">
        <v>74</v>
      </c>
    </row>
    <row r="39" spans="1:6" s="60" customFormat="1">
      <c r="A39" s="56" t="s">
        <v>128</v>
      </c>
      <c r="B39" s="57"/>
      <c r="C39" s="58"/>
      <c r="D39" s="59"/>
      <c r="E39" s="59"/>
      <c r="F39" s="59"/>
    </row>
    <row r="40" spans="1:6" ht="30">
      <c r="A40" s="36" t="s">
        <v>129</v>
      </c>
      <c r="B40" s="61" t="s">
        <v>72</v>
      </c>
      <c r="C40" s="77" t="s">
        <v>130</v>
      </c>
      <c r="D40" s="63" t="s">
        <v>131</v>
      </c>
      <c r="E40" s="61"/>
      <c r="F40" s="68" t="s">
        <v>74</v>
      </c>
    </row>
    <row r="41" spans="1:6" s="60" customFormat="1">
      <c r="A41" s="56" t="s">
        <v>132</v>
      </c>
      <c r="B41" s="57"/>
      <c r="C41" s="58"/>
      <c r="D41" s="59"/>
      <c r="E41" s="59"/>
      <c r="F41" s="59"/>
    </row>
    <row r="42" spans="1:6" ht="75">
      <c r="A42" s="36" t="s">
        <v>71</v>
      </c>
      <c r="B42" s="61" t="s">
        <v>71</v>
      </c>
      <c r="C42" s="67" t="s">
        <v>133</v>
      </c>
      <c r="D42" s="63" t="s">
        <v>134</v>
      </c>
      <c r="E42" s="61" t="s">
        <v>135</v>
      </c>
      <c r="F42" s="61" t="s">
        <v>136</v>
      </c>
    </row>
    <row r="43" spans="1:6" ht="30">
      <c r="A43" s="36" t="s">
        <v>137</v>
      </c>
      <c r="B43" s="70" t="s">
        <v>138</v>
      </c>
      <c r="C43" s="67" t="s">
        <v>139</v>
      </c>
      <c r="D43" s="72" t="s">
        <v>140</v>
      </c>
      <c r="E43" s="36" t="s">
        <v>141</v>
      </c>
      <c r="F43" s="80" t="s">
        <v>136</v>
      </c>
    </row>
    <row r="44" spans="1:6" s="60" customFormat="1">
      <c r="A44" s="56" t="s">
        <v>142</v>
      </c>
      <c r="B44" s="57"/>
      <c r="C44" s="58"/>
      <c r="D44" s="59"/>
      <c r="E44" s="59"/>
      <c r="F44" s="59"/>
    </row>
    <row r="45" spans="1:6" ht="75">
      <c r="A45" s="36" t="s">
        <v>71</v>
      </c>
      <c r="B45" s="61" t="s">
        <v>71</v>
      </c>
      <c r="C45" s="67" t="s">
        <v>143</v>
      </c>
      <c r="D45" s="63" t="s">
        <v>134</v>
      </c>
      <c r="E45" s="61" t="s">
        <v>135</v>
      </c>
      <c r="F45" s="61" t="s">
        <v>144</v>
      </c>
    </row>
    <row r="46" spans="1:6" ht="30">
      <c r="A46" s="36" t="s">
        <v>137</v>
      </c>
      <c r="B46" s="70" t="s">
        <v>138</v>
      </c>
      <c r="C46" s="67" t="s">
        <v>145</v>
      </c>
      <c r="D46" s="72" t="s">
        <v>140</v>
      </c>
      <c r="E46" s="36" t="s">
        <v>141</v>
      </c>
      <c r="F46" s="80" t="s">
        <v>146</v>
      </c>
    </row>
    <row r="47" spans="1:6" s="60" customFormat="1">
      <c r="A47" s="56" t="s">
        <v>147</v>
      </c>
      <c r="B47" s="57"/>
      <c r="C47" s="58"/>
      <c r="D47" s="59"/>
      <c r="E47" s="59"/>
      <c r="F47" s="59"/>
    </row>
    <row r="48" spans="1:6" ht="75">
      <c r="A48" s="36" t="s">
        <v>71</v>
      </c>
      <c r="B48" s="61" t="s">
        <v>71</v>
      </c>
      <c r="C48" s="67" t="s">
        <v>148</v>
      </c>
      <c r="D48" s="63" t="s">
        <v>134</v>
      </c>
      <c r="E48" s="61" t="s">
        <v>135</v>
      </c>
      <c r="F48" s="61" t="s">
        <v>144</v>
      </c>
    </row>
    <row r="49" spans="1:6" ht="30">
      <c r="A49" s="36" t="s">
        <v>137</v>
      </c>
      <c r="B49" s="70" t="s">
        <v>138</v>
      </c>
      <c r="C49" s="67" t="s">
        <v>149</v>
      </c>
      <c r="D49" s="72" t="s">
        <v>140</v>
      </c>
      <c r="E49" s="36" t="s">
        <v>141</v>
      </c>
      <c r="F49" s="80" t="s">
        <v>150</v>
      </c>
    </row>
    <row r="50" spans="1:6" s="60" customFormat="1">
      <c r="A50" s="56" t="s">
        <v>151</v>
      </c>
      <c r="B50" s="57"/>
      <c r="C50" s="58"/>
      <c r="D50" s="59"/>
      <c r="E50" s="59"/>
      <c r="F50" s="59"/>
    </row>
    <row r="51" spans="1:6" ht="75">
      <c r="A51" s="36" t="s">
        <v>71</v>
      </c>
      <c r="B51" s="61" t="s">
        <v>71</v>
      </c>
      <c r="C51" s="67" t="s">
        <v>152</v>
      </c>
      <c r="D51" s="63" t="s">
        <v>134</v>
      </c>
      <c r="E51" s="61" t="s">
        <v>135</v>
      </c>
      <c r="F51" s="61" t="s">
        <v>144</v>
      </c>
    </row>
    <row r="52" spans="1:6" ht="30">
      <c r="A52" s="36" t="s">
        <v>137</v>
      </c>
      <c r="B52" s="70" t="s">
        <v>138</v>
      </c>
      <c r="C52" s="67" t="s">
        <v>153</v>
      </c>
      <c r="D52" s="72" t="s">
        <v>140</v>
      </c>
      <c r="E52" s="36" t="s">
        <v>141</v>
      </c>
      <c r="F52" s="80" t="s">
        <v>150</v>
      </c>
    </row>
    <row r="53" spans="1:6" s="60" customFormat="1">
      <c r="A53" s="56" t="s">
        <v>154</v>
      </c>
      <c r="B53" s="57"/>
      <c r="C53" s="58"/>
      <c r="D53" s="59"/>
      <c r="E53" s="59"/>
      <c r="F53" s="59"/>
    </row>
    <row r="54" spans="1:6" ht="60">
      <c r="A54" s="61" t="s">
        <v>137</v>
      </c>
      <c r="B54" s="61" t="s">
        <v>72</v>
      </c>
      <c r="C54" s="67" t="s">
        <v>155</v>
      </c>
      <c r="D54" s="72" t="s">
        <v>156</v>
      </c>
      <c r="E54" s="36" t="s">
        <v>157</v>
      </c>
      <c r="F54" s="81" t="s">
        <v>158</v>
      </c>
    </row>
    <row r="55" spans="1:6" s="60" customFormat="1">
      <c r="A55" s="56" t="s">
        <v>159</v>
      </c>
      <c r="B55" s="57"/>
      <c r="C55" s="58"/>
      <c r="D55" s="59"/>
      <c r="E55" s="59"/>
      <c r="F55" s="59"/>
    </row>
    <row r="56" spans="1:6" ht="60">
      <c r="A56" s="61" t="s">
        <v>137</v>
      </c>
      <c r="B56" s="61" t="s">
        <v>72</v>
      </c>
      <c r="C56" s="67" t="s">
        <v>160</v>
      </c>
      <c r="D56" s="72" t="s">
        <v>156</v>
      </c>
      <c r="E56" s="36" t="s">
        <v>157</v>
      </c>
      <c r="F56" s="81" t="s">
        <v>158</v>
      </c>
    </row>
    <row r="57" spans="1:6" s="60" customFormat="1">
      <c r="A57" s="56" t="s">
        <v>161</v>
      </c>
      <c r="B57" s="57"/>
      <c r="C57" s="58"/>
      <c r="D57" s="59"/>
      <c r="E57" s="59"/>
      <c r="F57" s="59"/>
    </row>
    <row r="58" spans="1:6" ht="30">
      <c r="A58" s="36" t="s">
        <v>71</v>
      </c>
      <c r="B58" s="70" t="s">
        <v>83</v>
      </c>
      <c r="C58" s="77" t="s">
        <v>162</v>
      </c>
      <c r="D58" s="72"/>
      <c r="E58" s="36" t="s">
        <v>163</v>
      </c>
      <c r="F58" s="81" t="s">
        <v>74</v>
      </c>
    </row>
    <row r="59" spans="1:6" s="60" customFormat="1">
      <c r="A59" s="56" t="s">
        <v>164</v>
      </c>
      <c r="B59" s="57"/>
      <c r="C59" s="58"/>
      <c r="D59" s="59"/>
      <c r="E59" s="59"/>
      <c r="F59" s="59"/>
    </row>
    <row r="60" spans="1:6" ht="30">
      <c r="A60" s="36" t="s">
        <v>71</v>
      </c>
      <c r="B60" s="70" t="s">
        <v>83</v>
      </c>
      <c r="C60" s="77" t="s">
        <v>165</v>
      </c>
      <c r="D60" s="72" t="s">
        <v>166</v>
      </c>
      <c r="E60" s="36" t="s">
        <v>163</v>
      </c>
      <c r="F60" s="81" t="s">
        <v>74</v>
      </c>
    </row>
    <row r="61" spans="1:6" s="60" customFormat="1">
      <c r="A61" s="56" t="s">
        <v>167</v>
      </c>
      <c r="B61" s="57"/>
      <c r="C61" s="58"/>
      <c r="D61" s="59"/>
      <c r="E61" s="59"/>
      <c r="F61" s="59"/>
    </row>
    <row r="62" spans="1:6" ht="30">
      <c r="A62" s="36" t="s">
        <v>71</v>
      </c>
      <c r="B62" s="70" t="s">
        <v>83</v>
      </c>
      <c r="C62" s="77" t="s">
        <v>168</v>
      </c>
      <c r="D62" s="63" t="s">
        <v>169</v>
      </c>
      <c r="F62" s="63" t="s">
        <v>74</v>
      </c>
    </row>
    <row r="63" spans="1:6" s="60" customFormat="1">
      <c r="A63" s="56" t="s">
        <v>170</v>
      </c>
      <c r="B63" s="57"/>
      <c r="C63" s="58"/>
      <c r="D63" s="59"/>
      <c r="E63" s="59"/>
      <c r="F63" s="59"/>
    </row>
    <row r="64" spans="1:6" ht="30">
      <c r="A64" s="36" t="s">
        <v>71</v>
      </c>
      <c r="B64" s="70" t="s">
        <v>83</v>
      </c>
      <c r="C64" s="77" t="s">
        <v>168</v>
      </c>
      <c r="D64" s="63" t="s">
        <v>169</v>
      </c>
      <c r="F64" s="63" t="s">
        <v>74</v>
      </c>
    </row>
    <row r="65" spans="1:6" s="60" customFormat="1">
      <c r="A65" s="56" t="s">
        <v>171</v>
      </c>
      <c r="B65" s="57"/>
      <c r="C65" s="58"/>
      <c r="D65" s="59"/>
      <c r="E65" s="59"/>
      <c r="F65" s="59"/>
    </row>
    <row r="66" spans="1:6" ht="30">
      <c r="A66" s="36" t="s">
        <v>71</v>
      </c>
      <c r="B66" s="70" t="s">
        <v>83</v>
      </c>
      <c r="C66" s="77" t="s">
        <v>168</v>
      </c>
      <c r="D66" s="63" t="s">
        <v>169</v>
      </c>
      <c r="F66" s="63" t="s">
        <v>74</v>
      </c>
    </row>
    <row r="67" spans="1:6" s="60" customFormat="1">
      <c r="A67" s="56" t="s">
        <v>172</v>
      </c>
      <c r="B67" s="57"/>
      <c r="C67" s="58"/>
      <c r="D67" s="59"/>
      <c r="E67" s="59"/>
      <c r="F67" s="59"/>
    </row>
    <row r="68" spans="1:6" ht="45">
      <c r="A68" s="36" t="s">
        <v>91</v>
      </c>
      <c r="B68" s="70" t="s">
        <v>173</v>
      </c>
      <c r="C68" s="77" t="s">
        <v>174</v>
      </c>
      <c r="D68" s="72" t="s">
        <v>168</v>
      </c>
      <c r="E68" s="36"/>
      <c r="F68" s="81" t="s">
        <v>74</v>
      </c>
    </row>
    <row r="69" spans="1:6" ht="45">
      <c r="A69" s="61" t="s">
        <v>119</v>
      </c>
      <c r="B69" s="61" t="s">
        <v>175</v>
      </c>
      <c r="C69" s="82" t="s">
        <v>176</v>
      </c>
      <c r="D69" s="63" t="s">
        <v>99</v>
      </c>
      <c r="E69" s="61" t="s">
        <v>103</v>
      </c>
      <c r="F69" s="68" t="s">
        <v>74</v>
      </c>
    </row>
    <row r="70" spans="1:6" s="60" customFormat="1">
      <c r="A70" s="56" t="s">
        <v>177</v>
      </c>
      <c r="B70" s="57"/>
      <c r="C70" s="58"/>
      <c r="D70" s="59"/>
      <c r="E70" s="59"/>
      <c r="F70" s="59"/>
    </row>
    <row r="71" spans="1:6" ht="45">
      <c r="A71" s="36" t="s">
        <v>91</v>
      </c>
      <c r="B71" s="70" t="s">
        <v>178</v>
      </c>
      <c r="C71" s="77" t="s">
        <v>179</v>
      </c>
      <c r="D71" s="72" t="s">
        <v>180</v>
      </c>
      <c r="E71" s="36"/>
      <c r="F71" s="81" t="s">
        <v>74</v>
      </c>
    </row>
    <row r="72" spans="1:6" s="60" customFormat="1">
      <c r="A72" s="56" t="s">
        <v>181</v>
      </c>
      <c r="B72" s="57"/>
      <c r="C72" s="58"/>
      <c r="D72" s="59"/>
      <c r="E72" s="59"/>
      <c r="F72" s="59"/>
    </row>
    <row r="73" spans="1:6" ht="45">
      <c r="A73" s="36" t="s">
        <v>91</v>
      </c>
      <c r="B73" s="70" t="s">
        <v>178</v>
      </c>
      <c r="C73" s="77" t="s">
        <v>182</v>
      </c>
      <c r="D73" s="72"/>
      <c r="E73" s="36"/>
      <c r="F73" s="81" t="s">
        <v>74</v>
      </c>
    </row>
    <row r="74" spans="1:6" s="60" customFormat="1">
      <c r="A74" s="56" t="s">
        <v>183</v>
      </c>
      <c r="B74" s="57"/>
      <c r="C74" s="58"/>
      <c r="D74" s="59"/>
      <c r="E74" s="59"/>
      <c r="F74" s="59"/>
    </row>
    <row r="75" spans="1:6" ht="45">
      <c r="A75" s="36" t="s">
        <v>91</v>
      </c>
      <c r="B75" s="70" t="s">
        <v>178</v>
      </c>
      <c r="C75" s="77" t="s">
        <v>184</v>
      </c>
      <c r="D75" s="72"/>
      <c r="E75" s="36"/>
      <c r="F75" s="81" t="s">
        <v>185</v>
      </c>
    </row>
    <row r="76" spans="1:6" s="60" customFormat="1">
      <c r="A76" s="56" t="s">
        <v>186</v>
      </c>
      <c r="B76" s="57"/>
      <c r="C76" s="58"/>
      <c r="D76" s="59"/>
      <c r="E76" s="59"/>
      <c r="F76" s="59"/>
    </row>
    <row r="77" spans="1:6" ht="45">
      <c r="A77" s="36" t="s">
        <v>91</v>
      </c>
      <c r="B77" s="70" t="s">
        <v>178</v>
      </c>
      <c r="C77" s="77" t="s">
        <v>187</v>
      </c>
      <c r="D77" s="63" t="s">
        <v>188</v>
      </c>
      <c r="F77" s="63" t="s">
        <v>74</v>
      </c>
    </row>
  </sheetData>
  <autoFilter ref="A1:F77" xr:uid="{7D000724-81FA-423A-BCBE-D951A6B951EE}"/>
  <mergeCells count="33">
    <mergeCell ref="A72:C72"/>
    <mergeCell ref="A74:C74"/>
    <mergeCell ref="A76:C76"/>
    <mergeCell ref="A59:C59"/>
    <mergeCell ref="A61:C61"/>
    <mergeCell ref="A63:C63"/>
    <mergeCell ref="A65:C65"/>
    <mergeCell ref="A67:C67"/>
    <mergeCell ref="A70:C70"/>
    <mergeCell ref="A44:C44"/>
    <mergeCell ref="A47:C47"/>
    <mergeCell ref="A50:C50"/>
    <mergeCell ref="A53:C53"/>
    <mergeCell ref="A55:C55"/>
    <mergeCell ref="A57:C57"/>
    <mergeCell ref="A31:C31"/>
    <mergeCell ref="A33:C33"/>
    <mergeCell ref="A35:C35"/>
    <mergeCell ref="A37:C37"/>
    <mergeCell ref="A39:C39"/>
    <mergeCell ref="A41:C41"/>
    <mergeCell ref="A17:B17"/>
    <mergeCell ref="A19:C19"/>
    <mergeCell ref="A23:C23"/>
    <mergeCell ref="A25:C25"/>
    <mergeCell ref="A27:C27"/>
    <mergeCell ref="A29:C29"/>
    <mergeCell ref="A2:C2"/>
    <mergeCell ref="A4:C4"/>
    <mergeCell ref="A6:C6"/>
    <mergeCell ref="A10:C10"/>
    <mergeCell ref="A13:B13"/>
    <mergeCell ref="A15:B15"/>
  </mergeCells>
  <pageMargins left="0.11811023622047245" right="0.11811023622047245" top="0.55118110236220474" bottom="0.35433070866141736" header="0.31496062992125984" footer="0.11811023622047245"/>
  <pageSetup paperSize="8" scale="52" fitToHeight="3" orientation="portrait" r:id="rId1"/>
  <headerFooter>
    <oddHeader>&amp;C&amp;F</oddHeader>
    <oddFooter>&amp;R Page &amp;P of &amp;N</oddFooter>
  </headerFooter>
  <rowBreaks count="3" manualBreakCount="3">
    <brk id="73" max="11" man="1"/>
    <brk id="46" max="11" man="1"/>
    <brk id="6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2E8A-2E89-47AC-B477-CB3D9AF80C86}">
  <dimension ref="A1:F13"/>
  <sheetViews>
    <sheetView workbookViewId="0">
      <selection activeCell="B16" sqref="B16"/>
    </sheetView>
  </sheetViews>
  <sheetFormatPr defaultRowHeight="15"/>
  <cols>
    <col min="1" max="1" width="16" style="41" customWidth="1"/>
    <col min="2" max="2" width="11.85546875" style="41" customWidth="1"/>
    <col min="3" max="3" width="10.85546875" style="41" customWidth="1"/>
    <col min="4" max="4" width="11.7109375" style="41" customWidth="1"/>
    <col min="5" max="5" width="13.5703125" style="41" customWidth="1"/>
    <col min="6" max="6" width="12" style="41" bestFit="1" customWidth="1"/>
    <col min="7" max="256" width="9.140625" style="41"/>
    <col min="257" max="257" width="10.140625" style="41" bestFit="1" customWidth="1"/>
    <col min="258" max="258" width="9.140625" style="41"/>
    <col min="259" max="259" width="9.7109375" style="41" bestFit="1" customWidth="1"/>
    <col min="260" max="260" width="9.140625" style="41"/>
    <col min="261" max="261" width="13" style="41" bestFit="1" customWidth="1"/>
    <col min="262" max="262" width="12" style="41" bestFit="1" customWidth="1"/>
    <col min="263" max="512" width="9.140625" style="41"/>
    <col min="513" max="513" width="10.140625" style="41" bestFit="1" customWidth="1"/>
    <col min="514" max="514" width="9.140625" style="41"/>
    <col min="515" max="515" width="9.7109375" style="41" bestFit="1" customWidth="1"/>
    <col min="516" max="516" width="9.140625" style="41"/>
    <col min="517" max="517" width="13" style="41" bestFit="1" customWidth="1"/>
    <col min="518" max="518" width="12" style="41" bestFit="1" customWidth="1"/>
    <col min="519" max="768" width="9.140625" style="41"/>
    <col min="769" max="769" width="10.140625" style="41" bestFit="1" customWidth="1"/>
    <col min="770" max="770" width="9.140625" style="41"/>
    <col min="771" max="771" width="9.7109375" style="41" bestFit="1" customWidth="1"/>
    <col min="772" max="772" width="9.140625" style="41"/>
    <col min="773" max="773" width="13" style="41" bestFit="1" customWidth="1"/>
    <col min="774" max="774" width="12" style="41" bestFit="1" customWidth="1"/>
    <col min="775" max="1024" width="9.140625" style="41"/>
    <col min="1025" max="1025" width="10.140625" style="41" bestFit="1" customWidth="1"/>
    <col min="1026" max="1026" width="9.140625" style="41"/>
    <col min="1027" max="1027" width="9.7109375" style="41" bestFit="1" customWidth="1"/>
    <col min="1028" max="1028" width="9.140625" style="41"/>
    <col min="1029" max="1029" width="13" style="41" bestFit="1" customWidth="1"/>
    <col min="1030" max="1030" width="12" style="41" bestFit="1" customWidth="1"/>
    <col min="1031" max="1280" width="9.140625" style="41"/>
    <col min="1281" max="1281" width="10.140625" style="41" bestFit="1" customWidth="1"/>
    <col min="1282" max="1282" width="9.140625" style="41"/>
    <col min="1283" max="1283" width="9.7109375" style="41" bestFit="1" customWidth="1"/>
    <col min="1284" max="1284" width="9.140625" style="41"/>
    <col min="1285" max="1285" width="13" style="41" bestFit="1" customWidth="1"/>
    <col min="1286" max="1286" width="12" style="41" bestFit="1" customWidth="1"/>
    <col min="1287" max="1536" width="9.140625" style="41"/>
    <col min="1537" max="1537" width="10.140625" style="41" bestFit="1" customWidth="1"/>
    <col min="1538" max="1538" width="9.140625" style="41"/>
    <col min="1539" max="1539" width="9.7109375" style="41" bestFit="1" customWidth="1"/>
    <col min="1540" max="1540" width="9.140625" style="41"/>
    <col min="1541" max="1541" width="13" style="41" bestFit="1" customWidth="1"/>
    <col min="1542" max="1542" width="12" style="41" bestFit="1" customWidth="1"/>
    <col min="1543" max="1792" width="9.140625" style="41"/>
    <col min="1793" max="1793" width="10.140625" style="41" bestFit="1" customWidth="1"/>
    <col min="1794" max="1794" width="9.140625" style="41"/>
    <col min="1795" max="1795" width="9.7109375" style="41" bestFit="1" customWidth="1"/>
    <col min="1796" max="1796" width="9.140625" style="41"/>
    <col min="1797" max="1797" width="13" style="41" bestFit="1" customWidth="1"/>
    <col min="1798" max="1798" width="12" style="41" bestFit="1" customWidth="1"/>
    <col min="1799" max="2048" width="9.140625" style="41"/>
    <col min="2049" max="2049" width="10.140625" style="41" bestFit="1" customWidth="1"/>
    <col min="2050" max="2050" width="9.140625" style="41"/>
    <col min="2051" max="2051" width="9.7109375" style="41" bestFit="1" customWidth="1"/>
    <col min="2052" max="2052" width="9.140625" style="41"/>
    <col min="2053" max="2053" width="13" style="41" bestFit="1" customWidth="1"/>
    <col min="2054" max="2054" width="12" style="41" bestFit="1" customWidth="1"/>
    <col min="2055" max="2304" width="9.140625" style="41"/>
    <col min="2305" max="2305" width="10.140625" style="41" bestFit="1" customWidth="1"/>
    <col min="2306" max="2306" width="9.140625" style="41"/>
    <col min="2307" max="2307" width="9.7109375" style="41" bestFit="1" customWidth="1"/>
    <col min="2308" max="2308" width="9.140625" style="41"/>
    <col min="2309" max="2309" width="13" style="41" bestFit="1" customWidth="1"/>
    <col min="2310" max="2310" width="12" style="41" bestFit="1" customWidth="1"/>
    <col min="2311" max="2560" width="9.140625" style="41"/>
    <col min="2561" max="2561" width="10.140625" style="41" bestFit="1" customWidth="1"/>
    <col min="2562" max="2562" width="9.140625" style="41"/>
    <col min="2563" max="2563" width="9.7109375" style="41" bestFit="1" customWidth="1"/>
    <col min="2564" max="2564" width="9.140625" style="41"/>
    <col min="2565" max="2565" width="13" style="41" bestFit="1" customWidth="1"/>
    <col min="2566" max="2566" width="12" style="41" bestFit="1" customWidth="1"/>
    <col min="2567" max="2816" width="9.140625" style="41"/>
    <col min="2817" max="2817" width="10.140625" style="41" bestFit="1" customWidth="1"/>
    <col min="2818" max="2818" width="9.140625" style="41"/>
    <col min="2819" max="2819" width="9.7109375" style="41" bestFit="1" customWidth="1"/>
    <col min="2820" max="2820" width="9.140625" style="41"/>
    <col min="2821" max="2821" width="13" style="41" bestFit="1" customWidth="1"/>
    <col min="2822" max="2822" width="12" style="41" bestFit="1" customWidth="1"/>
    <col min="2823" max="3072" width="9.140625" style="41"/>
    <col min="3073" max="3073" width="10.140625" style="41" bestFit="1" customWidth="1"/>
    <col min="3074" max="3074" width="9.140625" style="41"/>
    <col min="3075" max="3075" width="9.7109375" style="41" bestFit="1" customWidth="1"/>
    <col min="3076" max="3076" width="9.140625" style="41"/>
    <col min="3077" max="3077" width="13" style="41" bestFit="1" customWidth="1"/>
    <col min="3078" max="3078" width="12" style="41" bestFit="1" customWidth="1"/>
    <col min="3079" max="3328" width="9.140625" style="41"/>
    <col min="3329" max="3329" width="10.140625" style="41" bestFit="1" customWidth="1"/>
    <col min="3330" max="3330" width="9.140625" style="41"/>
    <col min="3331" max="3331" width="9.7109375" style="41" bestFit="1" customWidth="1"/>
    <col min="3332" max="3332" width="9.140625" style="41"/>
    <col min="3333" max="3333" width="13" style="41" bestFit="1" customWidth="1"/>
    <col min="3334" max="3334" width="12" style="41" bestFit="1" customWidth="1"/>
    <col min="3335" max="3584" width="9.140625" style="41"/>
    <col min="3585" max="3585" width="10.140625" style="41" bestFit="1" customWidth="1"/>
    <col min="3586" max="3586" width="9.140625" style="41"/>
    <col min="3587" max="3587" width="9.7109375" style="41" bestFit="1" customWidth="1"/>
    <col min="3588" max="3588" width="9.140625" style="41"/>
    <col min="3589" max="3589" width="13" style="41" bestFit="1" customWidth="1"/>
    <col min="3590" max="3590" width="12" style="41" bestFit="1" customWidth="1"/>
    <col min="3591" max="3840" width="9.140625" style="41"/>
    <col min="3841" max="3841" width="10.140625" style="41" bestFit="1" customWidth="1"/>
    <col min="3842" max="3842" width="9.140625" style="41"/>
    <col min="3843" max="3843" width="9.7109375" style="41" bestFit="1" customWidth="1"/>
    <col min="3844" max="3844" width="9.140625" style="41"/>
    <col min="3845" max="3845" width="13" style="41" bestFit="1" customWidth="1"/>
    <col min="3846" max="3846" width="12" style="41" bestFit="1" customWidth="1"/>
    <col min="3847" max="4096" width="9.140625" style="41"/>
    <col min="4097" max="4097" width="10.140625" style="41" bestFit="1" customWidth="1"/>
    <col min="4098" max="4098" width="9.140625" style="41"/>
    <col min="4099" max="4099" width="9.7109375" style="41" bestFit="1" customWidth="1"/>
    <col min="4100" max="4100" width="9.140625" style="41"/>
    <col min="4101" max="4101" width="13" style="41" bestFit="1" customWidth="1"/>
    <col min="4102" max="4102" width="12" style="41" bestFit="1" customWidth="1"/>
    <col min="4103" max="4352" width="9.140625" style="41"/>
    <col min="4353" max="4353" width="10.140625" style="41" bestFit="1" customWidth="1"/>
    <col min="4354" max="4354" width="9.140625" style="41"/>
    <col min="4355" max="4355" width="9.7109375" style="41" bestFit="1" customWidth="1"/>
    <col min="4356" max="4356" width="9.140625" style="41"/>
    <col min="4357" max="4357" width="13" style="41" bestFit="1" customWidth="1"/>
    <col min="4358" max="4358" width="12" style="41" bestFit="1" customWidth="1"/>
    <col min="4359" max="4608" width="9.140625" style="41"/>
    <col min="4609" max="4609" width="10.140625" style="41" bestFit="1" customWidth="1"/>
    <col min="4610" max="4610" width="9.140625" style="41"/>
    <col min="4611" max="4611" width="9.7109375" style="41" bestFit="1" customWidth="1"/>
    <col min="4612" max="4612" width="9.140625" style="41"/>
    <col min="4613" max="4613" width="13" style="41" bestFit="1" customWidth="1"/>
    <col min="4614" max="4614" width="12" style="41" bestFit="1" customWidth="1"/>
    <col min="4615" max="4864" width="9.140625" style="41"/>
    <col min="4865" max="4865" width="10.140625" style="41" bestFit="1" customWidth="1"/>
    <col min="4866" max="4866" width="9.140625" style="41"/>
    <col min="4867" max="4867" width="9.7109375" style="41" bestFit="1" customWidth="1"/>
    <col min="4868" max="4868" width="9.140625" style="41"/>
    <col min="4869" max="4869" width="13" style="41" bestFit="1" customWidth="1"/>
    <col min="4870" max="4870" width="12" style="41" bestFit="1" customWidth="1"/>
    <col min="4871" max="5120" width="9.140625" style="41"/>
    <col min="5121" max="5121" width="10.140625" style="41" bestFit="1" customWidth="1"/>
    <col min="5122" max="5122" width="9.140625" style="41"/>
    <col min="5123" max="5123" width="9.7109375" style="41" bestFit="1" customWidth="1"/>
    <col min="5124" max="5124" width="9.140625" style="41"/>
    <col min="5125" max="5125" width="13" style="41" bestFit="1" customWidth="1"/>
    <col min="5126" max="5126" width="12" style="41" bestFit="1" customWidth="1"/>
    <col min="5127" max="5376" width="9.140625" style="41"/>
    <col min="5377" max="5377" width="10.140625" style="41" bestFit="1" customWidth="1"/>
    <col min="5378" max="5378" width="9.140625" style="41"/>
    <col min="5379" max="5379" width="9.7109375" style="41" bestFit="1" customWidth="1"/>
    <col min="5380" max="5380" width="9.140625" style="41"/>
    <col min="5381" max="5381" width="13" style="41" bestFit="1" customWidth="1"/>
    <col min="5382" max="5382" width="12" style="41" bestFit="1" customWidth="1"/>
    <col min="5383" max="5632" width="9.140625" style="41"/>
    <col min="5633" max="5633" width="10.140625" style="41" bestFit="1" customWidth="1"/>
    <col min="5634" max="5634" width="9.140625" style="41"/>
    <col min="5635" max="5635" width="9.7109375" style="41" bestFit="1" customWidth="1"/>
    <col min="5636" max="5636" width="9.140625" style="41"/>
    <col min="5637" max="5637" width="13" style="41" bestFit="1" customWidth="1"/>
    <col min="5638" max="5638" width="12" style="41" bestFit="1" customWidth="1"/>
    <col min="5639" max="5888" width="9.140625" style="41"/>
    <col min="5889" max="5889" width="10.140625" style="41" bestFit="1" customWidth="1"/>
    <col min="5890" max="5890" width="9.140625" style="41"/>
    <col min="5891" max="5891" width="9.7109375" style="41" bestFit="1" customWidth="1"/>
    <col min="5892" max="5892" width="9.140625" style="41"/>
    <col min="5893" max="5893" width="13" style="41" bestFit="1" customWidth="1"/>
    <col min="5894" max="5894" width="12" style="41" bestFit="1" customWidth="1"/>
    <col min="5895" max="6144" width="9.140625" style="41"/>
    <col min="6145" max="6145" width="10.140625" style="41" bestFit="1" customWidth="1"/>
    <col min="6146" max="6146" width="9.140625" style="41"/>
    <col min="6147" max="6147" width="9.7109375" style="41" bestFit="1" customWidth="1"/>
    <col min="6148" max="6148" width="9.140625" style="41"/>
    <col min="6149" max="6149" width="13" style="41" bestFit="1" customWidth="1"/>
    <col min="6150" max="6150" width="12" style="41" bestFit="1" customWidth="1"/>
    <col min="6151" max="6400" width="9.140625" style="41"/>
    <col min="6401" max="6401" width="10.140625" style="41" bestFit="1" customWidth="1"/>
    <col min="6402" max="6402" width="9.140625" style="41"/>
    <col min="6403" max="6403" width="9.7109375" style="41" bestFit="1" customWidth="1"/>
    <col min="6404" max="6404" width="9.140625" style="41"/>
    <col min="6405" max="6405" width="13" style="41" bestFit="1" customWidth="1"/>
    <col min="6406" max="6406" width="12" style="41" bestFit="1" customWidth="1"/>
    <col min="6407" max="6656" width="9.140625" style="41"/>
    <col min="6657" max="6657" width="10.140625" style="41" bestFit="1" customWidth="1"/>
    <col min="6658" max="6658" width="9.140625" style="41"/>
    <col min="6659" max="6659" width="9.7109375" style="41" bestFit="1" customWidth="1"/>
    <col min="6660" max="6660" width="9.140625" style="41"/>
    <col min="6661" max="6661" width="13" style="41" bestFit="1" customWidth="1"/>
    <col min="6662" max="6662" width="12" style="41" bestFit="1" customWidth="1"/>
    <col min="6663" max="6912" width="9.140625" style="41"/>
    <col min="6913" max="6913" width="10.140625" style="41" bestFit="1" customWidth="1"/>
    <col min="6914" max="6914" width="9.140625" style="41"/>
    <col min="6915" max="6915" width="9.7109375" style="41" bestFit="1" customWidth="1"/>
    <col min="6916" max="6916" width="9.140625" style="41"/>
    <col min="6917" max="6917" width="13" style="41" bestFit="1" customWidth="1"/>
    <col min="6918" max="6918" width="12" style="41" bestFit="1" customWidth="1"/>
    <col min="6919" max="7168" width="9.140625" style="41"/>
    <col min="7169" max="7169" width="10.140625" style="41" bestFit="1" customWidth="1"/>
    <col min="7170" max="7170" width="9.140625" style="41"/>
    <col min="7171" max="7171" width="9.7109375" style="41" bestFit="1" customWidth="1"/>
    <col min="7172" max="7172" width="9.140625" style="41"/>
    <col min="7173" max="7173" width="13" style="41" bestFit="1" customWidth="1"/>
    <col min="7174" max="7174" width="12" style="41" bestFit="1" customWidth="1"/>
    <col min="7175" max="7424" width="9.140625" style="41"/>
    <col min="7425" max="7425" width="10.140625" style="41" bestFit="1" customWidth="1"/>
    <col min="7426" max="7426" width="9.140625" style="41"/>
    <col min="7427" max="7427" width="9.7109375" style="41" bestFit="1" customWidth="1"/>
    <col min="7428" max="7428" width="9.140625" style="41"/>
    <col min="7429" max="7429" width="13" style="41" bestFit="1" customWidth="1"/>
    <col min="7430" max="7430" width="12" style="41" bestFit="1" customWidth="1"/>
    <col min="7431" max="7680" width="9.140625" style="41"/>
    <col min="7681" max="7681" width="10.140625" style="41" bestFit="1" customWidth="1"/>
    <col min="7682" max="7682" width="9.140625" style="41"/>
    <col min="7683" max="7683" width="9.7109375" style="41" bestFit="1" customWidth="1"/>
    <col min="7684" max="7684" width="9.140625" style="41"/>
    <col min="7685" max="7685" width="13" style="41" bestFit="1" customWidth="1"/>
    <col min="7686" max="7686" width="12" style="41" bestFit="1" customWidth="1"/>
    <col min="7687" max="7936" width="9.140625" style="41"/>
    <col min="7937" max="7937" width="10.140625" style="41" bestFit="1" customWidth="1"/>
    <col min="7938" max="7938" width="9.140625" style="41"/>
    <col min="7939" max="7939" width="9.7109375" style="41" bestFit="1" customWidth="1"/>
    <col min="7940" max="7940" width="9.140625" style="41"/>
    <col min="7941" max="7941" width="13" style="41" bestFit="1" customWidth="1"/>
    <col min="7942" max="7942" width="12" style="41" bestFit="1" customWidth="1"/>
    <col min="7943" max="8192" width="9.140625" style="41"/>
    <col min="8193" max="8193" width="10.140625" style="41" bestFit="1" customWidth="1"/>
    <col min="8194" max="8194" width="9.140625" style="41"/>
    <col min="8195" max="8195" width="9.7109375" style="41" bestFit="1" customWidth="1"/>
    <col min="8196" max="8196" width="9.140625" style="41"/>
    <col min="8197" max="8197" width="13" style="41" bestFit="1" customWidth="1"/>
    <col min="8198" max="8198" width="12" style="41" bestFit="1" customWidth="1"/>
    <col min="8199" max="8448" width="9.140625" style="41"/>
    <col min="8449" max="8449" width="10.140625" style="41" bestFit="1" customWidth="1"/>
    <col min="8450" max="8450" width="9.140625" style="41"/>
    <col min="8451" max="8451" width="9.7109375" style="41" bestFit="1" customWidth="1"/>
    <col min="8452" max="8452" width="9.140625" style="41"/>
    <col min="8453" max="8453" width="13" style="41" bestFit="1" customWidth="1"/>
    <col min="8454" max="8454" width="12" style="41" bestFit="1" customWidth="1"/>
    <col min="8455" max="8704" width="9.140625" style="41"/>
    <col min="8705" max="8705" width="10.140625" style="41" bestFit="1" customWidth="1"/>
    <col min="8706" max="8706" width="9.140625" style="41"/>
    <col min="8707" max="8707" width="9.7109375" style="41" bestFit="1" customWidth="1"/>
    <col min="8708" max="8708" width="9.140625" style="41"/>
    <col min="8709" max="8709" width="13" style="41" bestFit="1" customWidth="1"/>
    <col min="8710" max="8710" width="12" style="41" bestFit="1" customWidth="1"/>
    <col min="8711" max="8960" width="9.140625" style="41"/>
    <col min="8961" max="8961" width="10.140625" style="41" bestFit="1" customWidth="1"/>
    <col min="8962" max="8962" width="9.140625" style="41"/>
    <col min="8963" max="8963" width="9.7109375" style="41" bestFit="1" customWidth="1"/>
    <col min="8964" max="8964" width="9.140625" style="41"/>
    <col min="8965" max="8965" width="13" style="41" bestFit="1" customWidth="1"/>
    <col min="8966" max="8966" width="12" style="41" bestFit="1" customWidth="1"/>
    <col min="8967" max="9216" width="9.140625" style="41"/>
    <col min="9217" max="9217" width="10.140625" style="41" bestFit="1" customWidth="1"/>
    <col min="9218" max="9218" width="9.140625" style="41"/>
    <col min="9219" max="9219" width="9.7109375" style="41" bestFit="1" customWidth="1"/>
    <col min="9220" max="9220" width="9.140625" style="41"/>
    <col min="9221" max="9221" width="13" style="41" bestFit="1" customWidth="1"/>
    <col min="9222" max="9222" width="12" style="41" bestFit="1" customWidth="1"/>
    <col min="9223" max="9472" width="9.140625" style="41"/>
    <col min="9473" max="9473" width="10.140625" style="41" bestFit="1" customWidth="1"/>
    <col min="9474" max="9474" width="9.140625" style="41"/>
    <col min="9475" max="9475" width="9.7109375" style="41" bestFit="1" customWidth="1"/>
    <col min="9476" max="9476" width="9.140625" style="41"/>
    <col min="9477" max="9477" width="13" style="41" bestFit="1" customWidth="1"/>
    <col min="9478" max="9478" width="12" style="41" bestFit="1" customWidth="1"/>
    <col min="9479" max="9728" width="9.140625" style="41"/>
    <col min="9729" max="9729" width="10.140625" style="41" bestFit="1" customWidth="1"/>
    <col min="9730" max="9730" width="9.140625" style="41"/>
    <col min="9731" max="9731" width="9.7109375" style="41" bestFit="1" customWidth="1"/>
    <col min="9732" max="9732" width="9.140625" style="41"/>
    <col min="9733" max="9733" width="13" style="41" bestFit="1" customWidth="1"/>
    <col min="9734" max="9734" width="12" style="41" bestFit="1" customWidth="1"/>
    <col min="9735" max="9984" width="9.140625" style="41"/>
    <col min="9985" max="9985" width="10.140625" style="41" bestFit="1" customWidth="1"/>
    <col min="9986" max="9986" width="9.140625" style="41"/>
    <col min="9987" max="9987" width="9.7109375" style="41" bestFit="1" customWidth="1"/>
    <col min="9988" max="9988" width="9.140625" style="41"/>
    <col min="9989" max="9989" width="13" style="41" bestFit="1" customWidth="1"/>
    <col min="9990" max="9990" width="12" style="41" bestFit="1" customWidth="1"/>
    <col min="9991" max="10240" width="9.140625" style="41"/>
    <col min="10241" max="10241" width="10.140625" style="41" bestFit="1" customWidth="1"/>
    <col min="10242" max="10242" width="9.140625" style="41"/>
    <col min="10243" max="10243" width="9.7109375" style="41" bestFit="1" customWidth="1"/>
    <col min="10244" max="10244" width="9.140625" style="41"/>
    <col min="10245" max="10245" width="13" style="41" bestFit="1" customWidth="1"/>
    <col min="10246" max="10246" width="12" style="41" bestFit="1" customWidth="1"/>
    <col min="10247" max="10496" width="9.140625" style="41"/>
    <col min="10497" max="10497" width="10.140625" style="41" bestFit="1" customWidth="1"/>
    <col min="10498" max="10498" width="9.140625" style="41"/>
    <col min="10499" max="10499" width="9.7109375" style="41" bestFit="1" customWidth="1"/>
    <col min="10500" max="10500" width="9.140625" style="41"/>
    <col min="10501" max="10501" width="13" style="41" bestFit="1" customWidth="1"/>
    <col min="10502" max="10502" width="12" style="41" bestFit="1" customWidth="1"/>
    <col min="10503" max="10752" width="9.140625" style="41"/>
    <col min="10753" max="10753" width="10.140625" style="41" bestFit="1" customWidth="1"/>
    <col min="10754" max="10754" width="9.140625" style="41"/>
    <col min="10755" max="10755" width="9.7109375" style="41" bestFit="1" customWidth="1"/>
    <col min="10756" max="10756" width="9.140625" style="41"/>
    <col min="10757" max="10757" width="13" style="41" bestFit="1" customWidth="1"/>
    <col min="10758" max="10758" width="12" style="41" bestFit="1" customWidth="1"/>
    <col min="10759" max="11008" width="9.140625" style="41"/>
    <col min="11009" max="11009" width="10.140625" style="41" bestFit="1" customWidth="1"/>
    <col min="11010" max="11010" width="9.140625" style="41"/>
    <col min="11011" max="11011" width="9.7109375" style="41" bestFit="1" customWidth="1"/>
    <col min="11012" max="11012" width="9.140625" style="41"/>
    <col min="11013" max="11013" width="13" style="41" bestFit="1" customWidth="1"/>
    <col min="11014" max="11014" width="12" style="41" bestFit="1" customWidth="1"/>
    <col min="11015" max="11264" width="9.140625" style="41"/>
    <col min="11265" max="11265" width="10.140625" style="41" bestFit="1" customWidth="1"/>
    <col min="11266" max="11266" width="9.140625" style="41"/>
    <col min="11267" max="11267" width="9.7109375" style="41" bestFit="1" customWidth="1"/>
    <col min="11268" max="11268" width="9.140625" style="41"/>
    <col min="11269" max="11269" width="13" style="41" bestFit="1" customWidth="1"/>
    <col min="11270" max="11270" width="12" style="41" bestFit="1" customWidth="1"/>
    <col min="11271" max="11520" width="9.140625" style="41"/>
    <col min="11521" max="11521" width="10.140625" style="41" bestFit="1" customWidth="1"/>
    <col min="11522" max="11522" width="9.140625" style="41"/>
    <col min="11523" max="11523" width="9.7109375" style="41" bestFit="1" customWidth="1"/>
    <col min="11524" max="11524" width="9.140625" style="41"/>
    <col min="11525" max="11525" width="13" style="41" bestFit="1" customWidth="1"/>
    <col min="11526" max="11526" width="12" style="41" bestFit="1" customWidth="1"/>
    <col min="11527" max="11776" width="9.140625" style="41"/>
    <col min="11777" max="11777" width="10.140625" style="41" bestFit="1" customWidth="1"/>
    <col min="11778" max="11778" width="9.140625" style="41"/>
    <col min="11779" max="11779" width="9.7109375" style="41" bestFit="1" customWidth="1"/>
    <col min="11780" max="11780" width="9.140625" style="41"/>
    <col min="11781" max="11781" width="13" style="41" bestFit="1" customWidth="1"/>
    <col min="11782" max="11782" width="12" style="41" bestFit="1" customWidth="1"/>
    <col min="11783" max="12032" width="9.140625" style="41"/>
    <col min="12033" max="12033" width="10.140625" style="41" bestFit="1" customWidth="1"/>
    <col min="12034" max="12034" width="9.140625" style="41"/>
    <col min="12035" max="12035" width="9.7109375" style="41" bestFit="1" customWidth="1"/>
    <col min="12036" max="12036" width="9.140625" style="41"/>
    <col min="12037" max="12037" width="13" style="41" bestFit="1" customWidth="1"/>
    <col min="12038" max="12038" width="12" style="41" bestFit="1" customWidth="1"/>
    <col min="12039" max="12288" width="9.140625" style="41"/>
    <col min="12289" max="12289" width="10.140625" style="41" bestFit="1" customWidth="1"/>
    <col min="12290" max="12290" width="9.140625" style="41"/>
    <col min="12291" max="12291" width="9.7109375" style="41" bestFit="1" customWidth="1"/>
    <col min="12292" max="12292" width="9.140625" style="41"/>
    <col min="12293" max="12293" width="13" style="41" bestFit="1" customWidth="1"/>
    <col min="12294" max="12294" width="12" style="41" bestFit="1" customWidth="1"/>
    <col min="12295" max="12544" width="9.140625" style="41"/>
    <col min="12545" max="12545" width="10.140625" style="41" bestFit="1" customWidth="1"/>
    <col min="12546" max="12546" width="9.140625" style="41"/>
    <col min="12547" max="12547" width="9.7109375" style="41" bestFit="1" customWidth="1"/>
    <col min="12548" max="12548" width="9.140625" style="41"/>
    <col min="12549" max="12549" width="13" style="41" bestFit="1" customWidth="1"/>
    <col min="12550" max="12550" width="12" style="41" bestFit="1" customWidth="1"/>
    <col min="12551" max="12800" width="9.140625" style="41"/>
    <col min="12801" max="12801" width="10.140625" style="41" bestFit="1" customWidth="1"/>
    <col min="12802" max="12802" width="9.140625" style="41"/>
    <col min="12803" max="12803" width="9.7109375" style="41" bestFit="1" customWidth="1"/>
    <col min="12804" max="12804" width="9.140625" style="41"/>
    <col min="12805" max="12805" width="13" style="41" bestFit="1" customWidth="1"/>
    <col min="12806" max="12806" width="12" style="41" bestFit="1" customWidth="1"/>
    <col min="12807" max="13056" width="9.140625" style="41"/>
    <col min="13057" max="13057" width="10.140625" style="41" bestFit="1" customWidth="1"/>
    <col min="13058" max="13058" width="9.140625" style="41"/>
    <col min="13059" max="13059" width="9.7109375" style="41" bestFit="1" customWidth="1"/>
    <col min="13060" max="13060" width="9.140625" style="41"/>
    <col min="13061" max="13061" width="13" style="41" bestFit="1" customWidth="1"/>
    <col min="13062" max="13062" width="12" style="41" bestFit="1" customWidth="1"/>
    <col min="13063" max="13312" width="9.140625" style="41"/>
    <col min="13313" max="13313" width="10.140625" style="41" bestFit="1" customWidth="1"/>
    <col min="13314" max="13314" width="9.140625" style="41"/>
    <col min="13315" max="13315" width="9.7109375" style="41" bestFit="1" customWidth="1"/>
    <col min="13316" max="13316" width="9.140625" style="41"/>
    <col min="13317" max="13317" width="13" style="41" bestFit="1" customWidth="1"/>
    <col min="13318" max="13318" width="12" style="41" bestFit="1" customWidth="1"/>
    <col min="13319" max="13568" width="9.140625" style="41"/>
    <col min="13569" max="13569" width="10.140625" style="41" bestFit="1" customWidth="1"/>
    <col min="13570" max="13570" width="9.140625" style="41"/>
    <col min="13571" max="13571" width="9.7109375" style="41" bestFit="1" customWidth="1"/>
    <col min="13572" max="13572" width="9.140625" style="41"/>
    <col min="13573" max="13573" width="13" style="41" bestFit="1" customWidth="1"/>
    <col min="13574" max="13574" width="12" style="41" bestFit="1" customWidth="1"/>
    <col min="13575" max="13824" width="9.140625" style="41"/>
    <col min="13825" max="13825" width="10.140625" style="41" bestFit="1" customWidth="1"/>
    <col min="13826" max="13826" width="9.140625" style="41"/>
    <col min="13827" max="13827" width="9.7109375" style="41" bestFit="1" customWidth="1"/>
    <col min="13828" max="13828" width="9.140625" style="41"/>
    <col min="13829" max="13829" width="13" style="41" bestFit="1" customWidth="1"/>
    <col min="13830" max="13830" width="12" style="41" bestFit="1" customWidth="1"/>
    <col min="13831" max="14080" width="9.140625" style="41"/>
    <col min="14081" max="14081" width="10.140625" style="41" bestFit="1" customWidth="1"/>
    <col min="14082" max="14082" width="9.140625" style="41"/>
    <col min="14083" max="14083" width="9.7109375" style="41" bestFit="1" customWidth="1"/>
    <col min="14084" max="14084" width="9.140625" style="41"/>
    <col min="14085" max="14085" width="13" style="41" bestFit="1" customWidth="1"/>
    <col min="14086" max="14086" width="12" style="41" bestFit="1" customWidth="1"/>
    <col min="14087" max="14336" width="9.140625" style="41"/>
    <col min="14337" max="14337" width="10.140625" style="41" bestFit="1" customWidth="1"/>
    <col min="14338" max="14338" width="9.140625" style="41"/>
    <col min="14339" max="14339" width="9.7109375" style="41" bestFit="1" customWidth="1"/>
    <col min="14340" max="14340" width="9.140625" style="41"/>
    <col min="14341" max="14341" width="13" style="41" bestFit="1" customWidth="1"/>
    <col min="14342" max="14342" width="12" style="41" bestFit="1" customWidth="1"/>
    <col min="14343" max="14592" width="9.140625" style="41"/>
    <col min="14593" max="14593" width="10.140625" style="41" bestFit="1" customWidth="1"/>
    <col min="14594" max="14594" width="9.140625" style="41"/>
    <col min="14595" max="14595" width="9.7109375" style="41" bestFit="1" customWidth="1"/>
    <col min="14596" max="14596" width="9.140625" style="41"/>
    <col min="14597" max="14597" width="13" style="41" bestFit="1" customWidth="1"/>
    <col min="14598" max="14598" width="12" style="41" bestFit="1" customWidth="1"/>
    <col min="14599" max="14848" width="9.140625" style="41"/>
    <col min="14849" max="14849" width="10.140625" style="41" bestFit="1" customWidth="1"/>
    <col min="14850" max="14850" width="9.140625" style="41"/>
    <col min="14851" max="14851" width="9.7109375" style="41" bestFit="1" customWidth="1"/>
    <col min="14852" max="14852" width="9.140625" style="41"/>
    <col min="14853" max="14853" width="13" style="41" bestFit="1" customWidth="1"/>
    <col min="14854" max="14854" width="12" style="41" bestFit="1" customWidth="1"/>
    <col min="14855" max="15104" width="9.140625" style="41"/>
    <col min="15105" max="15105" width="10.140625" style="41" bestFit="1" customWidth="1"/>
    <col min="15106" max="15106" width="9.140625" style="41"/>
    <col min="15107" max="15107" width="9.7109375" style="41" bestFit="1" customWidth="1"/>
    <col min="15108" max="15108" width="9.140625" style="41"/>
    <col min="15109" max="15109" width="13" style="41" bestFit="1" customWidth="1"/>
    <col min="15110" max="15110" width="12" style="41" bestFit="1" customWidth="1"/>
    <col min="15111" max="15360" width="9.140625" style="41"/>
    <col min="15361" max="15361" width="10.140625" style="41" bestFit="1" customWidth="1"/>
    <col min="15362" max="15362" width="9.140625" style="41"/>
    <col min="15363" max="15363" width="9.7109375" style="41" bestFit="1" customWidth="1"/>
    <col min="15364" max="15364" width="9.140625" style="41"/>
    <col min="15365" max="15365" width="13" style="41" bestFit="1" customWidth="1"/>
    <col min="15366" max="15366" width="12" style="41" bestFit="1" customWidth="1"/>
    <col min="15367" max="15616" width="9.140625" style="41"/>
    <col min="15617" max="15617" width="10.140625" style="41" bestFit="1" customWidth="1"/>
    <col min="15618" max="15618" width="9.140625" style="41"/>
    <col min="15619" max="15619" width="9.7109375" style="41" bestFit="1" customWidth="1"/>
    <col min="15620" max="15620" width="9.140625" style="41"/>
    <col min="15621" max="15621" width="13" style="41" bestFit="1" customWidth="1"/>
    <col min="15622" max="15622" width="12" style="41" bestFit="1" customWidth="1"/>
    <col min="15623" max="15872" width="9.140625" style="41"/>
    <col min="15873" max="15873" width="10.140625" style="41" bestFit="1" customWidth="1"/>
    <col min="15874" max="15874" width="9.140625" style="41"/>
    <col min="15875" max="15875" width="9.7109375" style="41" bestFit="1" customWidth="1"/>
    <col min="15876" max="15876" width="9.140625" style="41"/>
    <col min="15877" max="15877" width="13" style="41" bestFit="1" customWidth="1"/>
    <col min="15878" max="15878" width="12" style="41" bestFit="1" customWidth="1"/>
    <col min="15879" max="16128" width="9.140625" style="41"/>
    <col min="16129" max="16129" width="10.140625" style="41" bestFit="1" customWidth="1"/>
    <col min="16130" max="16130" width="9.140625" style="41"/>
    <col min="16131" max="16131" width="9.7109375" style="41" bestFit="1" customWidth="1"/>
    <col min="16132" max="16132" width="9.140625" style="41"/>
    <col min="16133" max="16133" width="13" style="41" bestFit="1" customWidth="1"/>
    <col min="16134" max="16134" width="12" style="41" bestFit="1" customWidth="1"/>
    <col min="16135" max="16384" width="9.140625" style="41"/>
  </cols>
  <sheetData>
    <row r="1" spans="1:6" ht="34.5" customHeight="1">
      <c r="A1" s="84" t="s">
        <v>204</v>
      </c>
      <c r="B1" s="84" t="s">
        <v>193</v>
      </c>
      <c r="C1" s="85" t="s">
        <v>194</v>
      </c>
      <c r="D1" s="85" t="s">
        <v>51</v>
      </c>
      <c r="E1" s="92" t="s">
        <v>210</v>
      </c>
    </row>
    <row r="2" spans="1:6">
      <c r="A2" s="83" t="s">
        <v>209</v>
      </c>
      <c r="B2" s="41" t="s">
        <v>206</v>
      </c>
      <c r="C2" s="41">
        <f>4.5*9</f>
        <v>40.5</v>
      </c>
      <c r="D2" s="41">
        <v>1</v>
      </c>
      <c r="E2" s="91">
        <f t="shared" ref="E2" si="0">C2*D2</f>
        <v>40.5</v>
      </c>
      <c r="F2" s="87"/>
    </row>
    <row r="3" spans="1:6">
      <c r="A3" s="83" t="s">
        <v>205</v>
      </c>
      <c r="B3" s="41" t="s">
        <v>206</v>
      </c>
      <c r="C3" s="41">
        <f>4.5*9</f>
        <v>40.5</v>
      </c>
      <c r="D3" s="41">
        <v>1</v>
      </c>
      <c r="E3" s="86">
        <f t="shared" ref="E3:E4" si="1">C3*D3</f>
        <v>40.5</v>
      </c>
      <c r="F3" s="87"/>
    </row>
    <row r="4" spans="1:6">
      <c r="A4" s="83" t="s">
        <v>207</v>
      </c>
      <c r="B4" s="41" t="s">
        <v>208</v>
      </c>
      <c r="C4" s="41">
        <f>4.5*6</f>
        <v>27</v>
      </c>
      <c r="D4" s="41">
        <v>2</v>
      </c>
      <c r="E4" s="86">
        <f t="shared" si="1"/>
        <v>54</v>
      </c>
      <c r="F4" s="87"/>
    </row>
    <row r="5" spans="1:6">
      <c r="A5" s="83" t="s">
        <v>195</v>
      </c>
      <c r="B5" s="41" t="s">
        <v>196</v>
      </c>
      <c r="C5" s="41">
        <f>4.5*4.5</f>
        <v>20.25</v>
      </c>
      <c r="D5" s="41">
        <v>2</v>
      </c>
      <c r="E5" s="86">
        <f>C5*D5</f>
        <v>40.5</v>
      </c>
      <c r="F5" s="87"/>
    </row>
    <row r="6" spans="1:6">
      <c r="A6" s="83" t="s">
        <v>197</v>
      </c>
      <c r="B6" s="41" t="s">
        <v>198</v>
      </c>
      <c r="C6" s="41">
        <f>4.5*3</f>
        <v>13.5</v>
      </c>
      <c r="D6" s="41">
        <v>8</v>
      </c>
      <c r="E6" s="86">
        <f t="shared" ref="E6:E9" si="2">C6*D6</f>
        <v>108</v>
      </c>
      <c r="F6" s="87"/>
    </row>
    <row r="7" spans="1:6">
      <c r="A7" s="83" t="s">
        <v>199</v>
      </c>
      <c r="B7" s="41" t="s">
        <v>200</v>
      </c>
      <c r="C7" s="41">
        <f>3*3</f>
        <v>9</v>
      </c>
      <c r="D7" s="41">
        <v>4</v>
      </c>
      <c r="E7" s="86">
        <f t="shared" si="2"/>
        <v>36</v>
      </c>
      <c r="F7" s="87"/>
    </row>
    <row r="8" spans="1:6">
      <c r="A8" s="83" t="s">
        <v>201</v>
      </c>
      <c r="B8" s="41" t="s">
        <v>202</v>
      </c>
      <c r="C8" s="41">
        <f>3*2</f>
        <v>6</v>
      </c>
      <c r="D8" s="41">
        <v>4</v>
      </c>
      <c r="E8" s="86">
        <f t="shared" si="2"/>
        <v>24</v>
      </c>
      <c r="F8" s="87"/>
    </row>
    <row r="9" spans="1:6">
      <c r="A9" s="83" t="s">
        <v>203</v>
      </c>
      <c r="B9" s="41" t="s">
        <v>202</v>
      </c>
      <c r="C9" s="41">
        <f>3*2</f>
        <v>6</v>
      </c>
      <c r="D9" s="41">
        <v>10</v>
      </c>
      <c r="E9" s="86">
        <f t="shared" si="2"/>
        <v>60</v>
      </c>
      <c r="F9" s="87"/>
    </row>
    <row r="10" spans="1:6">
      <c r="E10" s="88">
        <f>SUM(E2:E9)</f>
        <v>403.5</v>
      </c>
    </row>
    <row r="11" spans="1:6">
      <c r="E11" s="85"/>
      <c r="F11" s="89"/>
    </row>
    <row r="12" spans="1:6">
      <c r="A12" s="94" t="s">
        <v>215</v>
      </c>
      <c r="E12" s="85"/>
    </row>
    <row r="13" spans="1:6">
      <c r="E13" s="85"/>
      <c r="F13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Team travel</vt:lpstr>
      <vt:lpstr>Delegate numbers</vt:lpstr>
      <vt:lpstr>Meeting Room allocation</vt:lpstr>
      <vt:lpstr>Exhibition footprint</vt:lpstr>
      <vt:lpstr>'Meeting Room allocation'!OLE_LINK1</vt:lpstr>
      <vt:lpstr>'Meeting Room allocation'!Print_Area</vt:lpstr>
      <vt:lpstr>'Meeting Room allocation'!Print_Titles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Parker</dc:creator>
  <cp:lastModifiedBy>Michele Parker</cp:lastModifiedBy>
  <dcterms:created xsi:type="dcterms:W3CDTF">2024-02-20T15:44:05Z</dcterms:created>
  <dcterms:modified xsi:type="dcterms:W3CDTF">2024-02-21T09:16:38Z</dcterms:modified>
</cp:coreProperties>
</file>